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egyosk\企画\KIKAKUSRV0\IR\01_決算関係\2023年度\20230801_2023-1Q\05.ファクトシート\公開用\"/>
    </mc:Choice>
  </mc:AlternateContent>
  <xr:revisionPtr revIDLastSave="0" documentId="13_ncr:1_{39D6FC47-0BF2-428E-86DD-B7E78AE941E1}" xr6:coauthVersionLast="47" xr6:coauthVersionMax="47" xr10:uidLastSave="{00000000-0000-0000-0000-000000000000}"/>
  <bookViews>
    <workbookView xWindow="28680" yWindow="-2295" windowWidth="29040" windowHeight="15990" firstSheet="1" activeTab="4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'環境（Inova）'!$B$1:$S$26</definedName>
    <definedName name="_xlnm.Print_Area" localSheetId="0">'環境(Inova除く) Env.(exc.Inova)'!$B$1:$S$45</definedName>
    <definedName name="_xlnm.Print_Area" localSheetId="2">'環境(連結) Env.(cons.)'!$B$1:$S$23</definedName>
    <definedName name="_xlnm.Print_Area" localSheetId="3">'機械・インフラMachinery&amp;Infrastructure'!$B$1:$P$66</definedName>
    <definedName name="_xlnm.Print_Area" localSheetId="4">'脱炭素化Carbon Neutral Solution'!$A$1:$P$58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25" l="1"/>
  <c r="M42" i="25"/>
  <c r="E42" i="25"/>
  <c r="Q42" i="25"/>
  <c r="P42" i="25"/>
  <c r="K42" i="25"/>
  <c r="J42" i="25"/>
  <c r="I42" i="25"/>
  <c r="H42" i="25"/>
  <c r="G42" i="25"/>
  <c r="F42" i="25"/>
  <c r="M19" i="31" l="1"/>
  <c r="M8" i="30" l="1"/>
  <c r="M19" i="30"/>
  <c r="M18" i="30"/>
  <c r="M14" i="30"/>
  <c r="M13" i="30"/>
  <c r="M9" i="30"/>
  <c r="M31" i="25" l="1"/>
  <c r="M30" i="25"/>
  <c r="M26" i="25"/>
  <c r="M15" i="25"/>
  <c r="M14" i="25"/>
  <c r="M10" i="25"/>
  <c r="N24" i="34" l="1"/>
  <c r="P24" i="34" s="1"/>
  <c r="N15" i="34"/>
  <c r="P15" i="34" s="1"/>
  <c r="M24" i="34"/>
  <c r="M15" i="34"/>
  <c r="P31" i="34"/>
  <c r="H31" i="34"/>
  <c r="J31" i="34" s="1"/>
  <c r="H24" i="34"/>
  <c r="J24" i="34" s="1"/>
  <c r="H15" i="34"/>
  <c r="J15" i="34" s="1"/>
  <c r="J30" i="34"/>
  <c r="J29" i="34"/>
  <c r="J28" i="34"/>
  <c r="J27" i="34"/>
  <c r="J23" i="34"/>
  <c r="J22" i="34"/>
  <c r="J21" i="34"/>
  <c r="J20" i="34"/>
  <c r="J19" i="34"/>
  <c r="J18" i="34"/>
  <c r="J14" i="34"/>
  <c r="J13" i="34"/>
  <c r="J12" i="34"/>
  <c r="J11" i="34"/>
  <c r="J10" i="34"/>
  <c r="J9" i="34"/>
  <c r="P43" i="23"/>
  <c r="N61" i="23"/>
  <c r="N54" i="23"/>
  <c r="N47" i="23"/>
  <c r="M61" i="23"/>
  <c r="M54" i="23"/>
  <c r="M47" i="23"/>
  <c r="H61" i="23"/>
  <c r="J61" i="23" s="1"/>
  <c r="H54" i="23"/>
  <c r="J54" i="23" s="1"/>
  <c r="H47" i="23"/>
  <c r="J47" i="23" s="1"/>
  <c r="J46" i="23"/>
  <c r="J57" i="23"/>
  <c r="J60" i="23"/>
  <c r="J59" i="23"/>
  <c r="J58" i="23"/>
  <c r="J53" i="23"/>
  <c r="J52" i="23"/>
  <c r="J51" i="23"/>
  <c r="J50" i="23"/>
  <c r="J45" i="23"/>
  <c r="J44" i="23"/>
  <c r="J43" i="23"/>
  <c r="M9" i="31"/>
  <c r="K10" i="31"/>
  <c r="M10" i="31" s="1"/>
  <c r="Q20" i="31"/>
  <c r="Q15" i="31"/>
  <c r="Q10" i="31"/>
  <c r="P20" i="31"/>
  <c r="P15" i="31"/>
  <c r="P10" i="31"/>
  <c r="K20" i="31"/>
  <c r="M20" i="31" s="1"/>
  <c r="K15" i="31"/>
  <c r="M15" i="31" s="1"/>
  <c r="M18" i="31"/>
  <c r="M14" i="31"/>
  <c r="M13" i="31"/>
  <c r="K9" i="25"/>
  <c r="M9" i="25" s="1"/>
  <c r="K29" i="25"/>
  <c r="K25" i="25"/>
  <c r="M25" i="25" s="1"/>
  <c r="K13" i="25"/>
  <c r="Q20" i="30"/>
  <c r="S20" i="30" s="1"/>
  <c r="Q15" i="30"/>
  <c r="Q10" i="30"/>
  <c r="P10" i="30"/>
  <c r="P15" i="30"/>
  <c r="P20" i="30"/>
  <c r="K20" i="30"/>
  <c r="M20" i="30" s="1"/>
  <c r="K15" i="30"/>
  <c r="M15" i="30" s="1"/>
  <c r="K10" i="30"/>
  <c r="M10" i="30" s="1"/>
  <c r="Q20" i="25"/>
  <c r="P20" i="25"/>
  <c r="Q19" i="25"/>
  <c r="P19" i="25"/>
  <c r="Q18" i="25"/>
  <c r="P18" i="25"/>
  <c r="Q36" i="25"/>
  <c r="P36" i="25"/>
  <c r="Q35" i="25"/>
  <c r="P35" i="25"/>
  <c r="Q34" i="25"/>
  <c r="P34" i="25"/>
  <c r="K35" i="25"/>
  <c r="M35" i="25" s="1"/>
  <c r="K36" i="25"/>
  <c r="M36" i="25" s="1"/>
  <c r="Q32" i="25"/>
  <c r="Q27" i="25"/>
  <c r="Q16" i="25"/>
  <c r="Q11" i="25"/>
  <c r="P32" i="25"/>
  <c r="P27" i="25"/>
  <c r="P16" i="25"/>
  <c r="P11" i="25"/>
  <c r="K20" i="25"/>
  <c r="M20" i="25" s="1"/>
  <c r="K19" i="25"/>
  <c r="M19" i="25" s="1"/>
  <c r="P21" i="25" l="1"/>
  <c r="K27" i="25"/>
  <c r="M27" i="25" s="1"/>
  <c r="K11" i="25"/>
  <c r="M11" i="25" s="1"/>
  <c r="K16" i="25"/>
  <c r="M16" i="25" s="1"/>
  <c r="M13" i="25"/>
  <c r="Q37" i="25"/>
  <c r="Q21" i="25"/>
  <c r="K34" i="25"/>
  <c r="M34" i="25" s="1"/>
  <c r="M29" i="25"/>
  <c r="P37" i="25"/>
  <c r="M8" i="31"/>
  <c r="K32" i="25"/>
  <c r="M32" i="25" s="1"/>
  <c r="K18" i="25"/>
  <c r="K37" i="25" l="1"/>
  <c r="M37" i="25" s="1"/>
  <c r="M18" i="25"/>
  <c r="K21" i="25"/>
  <c r="M21" i="25" s="1"/>
  <c r="P61" i="23"/>
  <c r="P60" i="23"/>
  <c r="P59" i="23"/>
  <c r="P58" i="23"/>
  <c r="P57" i="23"/>
  <c r="P54" i="23"/>
  <c r="P53" i="23"/>
  <c r="P52" i="23"/>
  <c r="P51" i="23"/>
  <c r="P50" i="23"/>
  <c r="P47" i="23"/>
  <c r="P46" i="23"/>
  <c r="P45" i="23"/>
  <c r="P44" i="23"/>
  <c r="P30" i="34" l="1"/>
  <c r="P29" i="34"/>
  <c r="P28" i="34"/>
  <c r="P27" i="34"/>
  <c r="P23" i="34"/>
  <c r="P22" i="34"/>
  <c r="P21" i="34"/>
  <c r="P20" i="34"/>
  <c r="P19" i="34"/>
  <c r="P18" i="34"/>
  <c r="P14" i="34"/>
  <c r="P13" i="34"/>
  <c r="P12" i="34"/>
  <c r="P11" i="34"/>
  <c r="P10" i="34"/>
  <c r="P9" i="34"/>
  <c r="S37" i="25"/>
  <c r="S32" i="25"/>
  <c r="S27" i="25"/>
  <c r="S21" i="25"/>
  <c r="S16" i="25"/>
  <c r="S11" i="25"/>
  <c r="S20" i="31"/>
  <c r="S19" i="31"/>
  <c r="S18" i="31"/>
  <c r="S15" i="31"/>
  <c r="S14" i="31"/>
  <c r="S13" i="31"/>
  <c r="S10" i="31"/>
  <c r="S9" i="31"/>
  <c r="S8" i="31"/>
  <c r="S19" i="30"/>
  <c r="S18" i="30"/>
  <c r="S15" i="30"/>
  <c r="S14" i="30"/>
  <c r="S13" i="30"/>
  <c r="S10" i="30"/>
  <c r="S9" i="30"/>
  <c r="S8" i="30"/>
  <c r="S14" i="25"/>
  <c r="S36" i="25"/>
  <c r="S35" i="25"/>
  <c r="S34" i="25"/>
  <c r="S31" i="25"/>
  <c r="S30" i="25"/>
  <c r="S29" i="25"/>
  <c r="S26" i="25"/>
  <c r="S25" i="25"/>
  <c r="S20" i="25"/>
  <c r="S19" i="25"/>
  <c r="S18" i="25"/>
  <c r="S15" i="25"/>
  <c r="S13" i="25"/>
  <c r="S10" i="25"/>
  <c r="S9" i="25"/>
</calcChain>
</file>

<file path=xl/sharedStrings.xml><?xml version="1.0" encoding="utf-8"?>
<sst xmlns="http://schemas.openxmlformats.org/spreadsheetml/2006/main" count="479" uniqueCount="125">
  <si>
    <t>環境事業（Hitachi Zosen Inova除く）</t>
    <phoneticPr fontId="5"/>
  </si>
  <si>
    <t>Environment Business (other than Hitachi Zosen Inova)</t>
    <phoneticPr fontId="5"/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</si>
  <si>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</si>
  <si>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</si>
  <si>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</si>
  <si>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</si>
  <si>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</si>
  <si>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</si>
  <si>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YoY</t>
    <phoneticPr fontId="5"/>
  </si>
  <si>
    <t>FY2023</t>
    <phoneticPr fontId="5"/>
  </si>
  <si>
    <t xml:space="preserve"> </t>
  </si>
  <si>
    <t>実績</t>
  </si>
  <si>
    <t>実績</t>
    <phoneticPr fontId="5"/>
  </si>
  <si>
    <t>1Q</t>
    <phoneticPr fontId="5"/>
  </si>
  <si>
    <t>Results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</si>
  <si>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</si>
  <si>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</si>
  <si>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</si>
  <si>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</si>
  <si>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>(A)</t>
  </si>
  <si>
    <t xml:space="preserve"> EPC（設計・調達・建設）</t>
    <phoneticPr fontId="5"/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</si>
  <si>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</si>
  <si>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</si>
  <si>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</si>
  <si>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</si>
  <si>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</si>
  <si>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</si>
  <si>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</si>
  <si>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</si>
  <si>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</si>
  <si>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</si>
  <si>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</si>
  <si>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</si>
  <si>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</si>
  <si>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</si>
  <si>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</si>
  <si>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</si>
  <si>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</si>
  <si>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</si>
  <si>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</si>
  <si>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</si>
  <si>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</si>
  <si>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-0</t>
    <phoneticPr fontId="5"/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</si>
  <si>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</si>
  <si>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</si>
  <si>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</si>
  <si>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環境事業（Hitachi Zosen Inovaグループ）</t>
    <phoneticPr fontId="5"/>
  </si>
  <si>
    <t>Environment Business (Hitachi Zosen Inova Group)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</si>
  <si>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</si>
  <si>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</si>
  <si>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</si>
  <si>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</si>
  <si>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</si>
  <si>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</si>
  <si>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</si>
  <si>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</si>
  <si>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</si>
  <si>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</si>
  <si>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</si>
  <si>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</si>
  <si>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Operation &amp; maintenance Services</t>
  </si>
  <si>
    <t>機械・インフラ事業</t>
    <rPh sb="0" eb="2">
      <t>キカイ</t>
    </rPh>
    <phoneticPr fontId="5"/>
  </si>
  <si>
    <t>Machinery &amp; Infrastructure Business</t>
    <phoneticPr fontId="5"/>
  </si>
  <si>
    <t>(Unit: 100 millions yen/単位：億円)</t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</si>
  <si>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</si>
  <si>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</si>
  <si>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</si>
  <si>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</si>
  <si>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</si>
  <si>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</si>
  <si>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</si>
  <si>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</si>
  <si>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</si>
  <si>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</si>
  <si>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</si>
  <si>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</si>
  <si>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</si>
  <si>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</si>
  <si>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</si>
  <si>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Other　machinery</t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</si>
  <si>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</si>
  <si>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</si>
  <si>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</si>
  <si>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</si>
  <si>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</si>
  <si>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</si>
  <si>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</si>
  <si>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</si>
  <si>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</si>
  <si>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</si>
  <si>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</si>
  <si>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</si>
  <si>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</si>
  <si>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</si>
  <si>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</si>
  <si>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</si>
  <si>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</si>
  <si>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</si>
  <si>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</si>
  <si>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</si>
  <si>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</si>
  <si>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</si>
  <si>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Carbon Neutral Solution Business</t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</si>
  <si>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</si>
  <si>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</si>
  <si>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</si>
  <si>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</si>
  <si>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</si>
  <si>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</si>
  <si>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</si>
  <si>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</si>
  <si>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</si>
  <si>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注記：FY2023より、「エンジン」に含まれていた、一部製品（脱硝装置）を「脱炭素化（電解・PtG）」に移管します。</t>
    <phoneticPr fontId="5"/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</si>
  <si>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</si>
  <si>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</si>
  <si>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</si>
  <si>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</si>
  <si>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</si>
  <si>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-0</t>
    <phoneticPr fontId="5"/>
  </si>
  <si>
    <t>営業利益</t>
    <phoneticPr fontId="5"/>
  </si>
  <si>
    <t>通期見通し</t>
    <phoneticPr fontId="5"/>
  </si>
  <si>
    <t>通期</t>
    <phoneticPr fontId="5"/>
  </si>
  <si>
    <t>Full Year FC</t>
    <phoneticPr fontId="5"/>
  </si>
  <si>
    <t>Full Year</t>
    <phoneticPr fontId="5"/>
  </si>
  <si>
    <t>(Unit: JPY 100 million/単位：億円)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</si>
</sst>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0;\-#,##0.00;0.00;\-"/>
    <numFmt numFmtId="184" formatCode="#,##0_ "/>
    <numFmt numFmtId="185" formatCode="#,##0.0_ "/>
  </numFmts>
  <fonts count="3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 style="hair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auto="1"/>
      </top>
      <bottom/>
      <diagonal/>
    </border>
    <border>
      <left/>
      <right style="thick">
        <color theme="0"/>
      </right>
      <top style="hair">
        <color indexed="64"/>
      </top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8">
    <xf numFmtId="0" fontId="0" fillId="0" borderId="0" xfId="0"/>
    <xf numFmtId="178" fontId="15" fillId="3" borderId="3" xfId="19" applyNumberFormat="1" applyFont="1" applyFill="1" applyBorder="1" applyAlignment="1" applyProtection="1">
      <alignment horizontal="right" vertical="center"/>
    </xf>
    <xf numFmtId="179" fontId="7" fillId="0" borderId="1" xfId="19" applyNumberFormat="1" applyFont="1" applyFill="1" applyBorder="1" applyAlignment="1" applyProtection="1">
      <alignment horizontal="right" vertical="center"/>
    </xf>
    <xf numFmtId="179" fontId="8" fillId="0" borderId="1" xfId="19" applyNumberFormat="1" applyFont="1" applyFill="1" applyBorder="1" applyAlignment="1" applyProtection="1">
      <alignment horizontal="right" vertical="center"/>
    </xf>
    <xf numFmtId="179" fontId="8" fillId="0" borderId="4" xfId="19" applyNumberFormat="1" applyFont="1" applyFill="1" applyBorder="1" applyAlignment="1" applyProtection="1">
      <alignment horizontal="right" vertical="center"/>
    </xf>
    <xf numFmtId="179" fontId="8" fillId="0" borderId="11" xfId="19" applyNumberFormat="1" applyFont="1" applyFill="1" applyBorder="1" applyAlignment="1" applyProtection="1">
      <alignment horizontal="right" vertical="center"/>
    </xf>
    <xf numFmtId="181" fontId="7" fillId="0" borderId="1" xfId="13" applyNumberFormat="1" applyFont="1" applyFill="1" applyBorder="1" applyAlignment="1" applyProtection="1">
      <alignment horizontal="right" vertical="center"/>
    </xf>
    <xf numFmtId="180" fontId="7" fillId="0" borderId="1" xfId="13" applyNumberFormat="1" applyFont="1" applyFill="1" applyBorder="1" applyAlignment="1" applyProtection="1">
      <alignment horizontal="right" vertical="center"/>
    </xf>
    <xf numFmtId="180" fontId="7" fillId="0" borderId="4" xfId="13" applyNumberFormat="1" applyFont="1" applyFill="1" applyBorder="1" applyAlignment="1" applyProtection="1">
      <alignment horizontal="right" vertical="center"/>
    </xf>
    <xf numFmtId="179" fontId="7" fillId="0" borderId="4" xfId="13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Protection="1">
      <alignment vertical="center"/>
    </xf>
    <xf numFmtId="180" fontId="7" fillId="0" borderId="0" xfId="13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Fill="1" applyProtection="1">
      <alignment vertical="center"/>
    </xf>
    <xf numFmtId="182" fontId="7" fillId="0" borderId="0" xfId="13" applyNumberFormat="1" applyFont="1" applyFill="1" applyBorder="1" applyAlignment="1" applyProtection="1">
      <alignment horizontal="right" vertical="center"/>
    </xf>
    <xf numFmtId="178" fontId="7" fillId="2" borderId="0" xfId="19" applyNumberFormat="1" applyFont="1" applyFill="1" applyBorder="1" applyAlignment="1" applyProtection="1">
      <alignment horizontal="right" vertical="center"/>
    </xf>
    <xf numFmtId="178" fontId="7" fillId="0" borderId="0" xfId="19" applyNumberFormat="1" applyFont="1" applyFill="1" applyBorder="1" applyAlignment="1" applyProtection="1">
      <alignment horizontal="right" vertical="center"/>
    </xf>
    <xf numFmtId="178" fontId="33" fillId="3" borderId="3" xfId="19" applyNumberFormat="1" applyFont="1" applyFill="1" applyBorder="1" applyAlignment="1" applyProtection="1">
      <alignment horizontal="right" vertical="center"/>
    </xf>
    <xf numFmtId="178" fontId="7" fillId="0" borderId="1" xfId="19" applyNumberFormat="1" applyFont="1" applyFill="1" applyBorder="1" applyAlignment="1" applyProtection="1">
      <alignment horizontal="right" vertical="center"/>
    </xf>
    <xf numFmtId="178" fontId="7" fillId="0" borderId="4" xfId="19" applyNumberFormat="1" applyFont="1" applyFill="1" applyBorder="1" applyAlignment="1" applyProtection="1">
      <alignment horizontal="right" vertical="center"/>
    </xf>
    <xf numFmtId="178" fontId="7" fillId="0" borderId="11" xfId="19" applyNumberFormat="1" applyFont="1" applyFill="1" applyBorder="1" applyAlignment="1" applyProtection="1">
      <alignment horizontal="right" vertical="center"/>
    </xf>
    <xf numFmtId="179" fontId="7" fillId="0" borderId="4" xfId="19" applyNumberFormat="1" applyFont="1" applyFill="1" applyBorder="1" applyAlignment="1" applyProtection="1">
      <alignment horizontal="right" vertical="center"/>
    </xf>
    <xf numFmtId="179" fontId="7" fillId="0" borderId="0" xfId="19" applyNumberFormat="1" applyFont="1" applyFill="1" applyBorder="1" applyAlignment="1" applyProtection="1">
      <alignment horizontal="right" vertical="center"/>
    </xf>
    <xf numFmtId="179" fontId="7" fillId="0" borderId="11" xfId="19" applyNumberFormat="1" applyFont="1" applyFill="1" applyBorder="1" applyAlignment="1" applyProtection="1">
      <alignment horizontal="right" vertical="center"/>
    </xf>
    <xf numFmtId="180" fontId="33" fillId="0" borderId="15" xfId="13" applyNumberFormat="1" applyFont="1" applyFill="1" applyBorder="1" applyAlignment="1" applyProtection="1">
      <alignment horizontal="right" vertical="center"/>
    </xf>
    <xf numFmtId="180" fontId="36" fillId="0" borderId="15" xfId="13" applyNumberFormat="1" applyFont="1" applyFill="1" applyBorder="1" applyAlignment="1" applyProtection="1">
      <alignment horizontal="right" vertical="center"/>
    </xf>
    <xf numFmtId="180" fontId="33" fillId="0" borderId="2" xfId="13" applyNumberFormat="1" applyFont="1" applyFill="1" applyBorder="1" applyAlignment="1" applyProtection="1">
      <alignment horizontal="right" vertical="center"/>
    </xf>
    <xf numFmtId="179" fontId="33" fillId="0" borderId="2" xfId="13" applyNumberFormat="1" applyFont="1" applyFill="1" applyBorder="1" applyAlignment="1" applyProtection="1">
      <alignment horizontal="right" vertical="center"/>
    </xf>
    <xf numFmtId="180" fontId="33" fillId="0" borderId="0" xfId="13" applyNumberFormat="1" applyFont="1" applyProtection="1">
      <alignment vertical="center"/>
    </xf>
    <xf numFmtId="180" fontId="33" fillId="0" borderId="5" xfId="13" applyNumberFormat="1" applyFont="1" applyFill="1" applyBorder="1" applyAlignment="1" applyProtection="1">
      <alignment horizontal="right" vertical="center"/>
    </xf>
    <xf numFmtId="180" fontId="33" fillId="0" borderId="0" xfId="13" applyNumberFormat="1" applyFont="1" applyFill="1" applyProtection="1">
      <alignment vertical="center"/>
    </xf>
    <xf numFmtId="180" fontId="33" fillId="0" borderId="24" xfId="13" applyNumberFormat="1" applyFont="1" applyFill="1" applyBorder="1" applyAlignment="1" applyProtection="1">
      <alignment horizontal="right" vertical="center"/>
    </xf>
    <xf numFmtId="180" fontId="33" fillId="0" borderId="25" xfId="13" applyNumberFormat="1" applyFont="1" applyFill="1" applyBorder="1" applyAlignment="1" applyProtection="1">
      <alignment horizontal="right" vertical="center"/>
    </xf>
    <xf numFmtId="179" fontId="33" fillId="0" borderId="25" xfId="13" applyNumberFormat="1" applyFont="1" applyFill="1" applyBorder="1" applyAlignment="1" applyProtection="1">
      <alignment horizontal="right" vertical="center"/>
    </xf>
    <xf numFmtId="180" fontId="33" fillId="0" borderId="22" xfId="13" applyNumberFormat="1" applyFont="1" applyFill="1" applyBorder="1" applyAlignment="1" applyProtection="1">
      <alignment horizontal="right" vertical="center"/>
    </xf>
    <xf numFmtId="179" fontId="33" fillId="0" borderId="15" xfId="19" applyNumberFormat="1" applyFont="1" applyFill="1" applyBorder="1" applyAlignment="1" applyProtection="1">
      <alignment horizontal="right" vertical="center"/>
    </xf>
    <xf numFmtId="179" fontId="33" fillId="0" borderId="2" xfId="19" applyNumberFormat="1" applyFont="1" applyFill="1" applyBorder="1" applyAlignment="1" applyProtection="1">
      <alignment horizontal="right" vertical="center"/>
    </xf>
    <xf numFmtId="179" fontId="33" fillId="0" borderId="5" xfId="19" applyNumberFormat="1" applyFont="1" applyFill="1" applyBorder="1" applyAlignment="1" applyProtection="1">
      <alignment horizontal="right" vertical="center"/>
    </xf>
    <xf numFmtId="179" fontId="33" fillId="0" borderId="24" xfId="19" applyNumberFormat="1" applyFont="1" applyFill="1" applyBorder="1" applyAlignment="1" applyProtection="1">
      <alignment horizontal="right" vertical="center"/>
    </xf>
    <xf numFmtId="179" fontId="33" fillId="0" borderId="25" xfId="19" applyNumberFormat="1" applyFont="1" applyFill="1" applyBorder="1" applyAlignment="1" applyProtection="1">
      <alignment horizontal="right" vertical="center"/>
    </xf>
    <xf numFmtId="179" fontId="33" fillId="0" borderId="22" xfId="19" applyNumberFormat="1" applyFont="1" applyFill="1" applyBorder="1" applyAlignment="1" applyProtection="1">
      <alignment horizontal="right" vertical="center"/>
    </xf>
    <xf numFmtId="0" fontId="28" fillId="0" borderId="0" xfId="18" applyFont="1">
      <alignment vertical="center"/>
    </xf>
    <xf numFmtId="0" fontId="29" fillId="0" borderId="0" xfId="18" applyFont="1" applyAlignment="1">
      <alignment horizontal="left" vertical="center"/>
    </xf>
    <xf numFmtId="0" fontId="34" fillId="0" borderId="0" xfId="18" applyFont="1" applyAlignment="1">
      <alignment horizontal="center" vertical="center"/>
    </xf>
    <xf numFmtId="0" fontId="30" fillId="0" borderId="0" xfId="18" applyFont="1">
      <alignment vertical="center"/>
    </xf>
    <xf numFmtId="0" fontId="29" fillId="0" borderId="0" xfId="18" applyFont="1" applyAlignment="1">
      <alignment horizontal="center" vertical="center"/>
    </xf>
    <xf numFmtId="20" fontId="14" fillId="0" borderId="0" xfId="18" applyNumberFormat="1" applyFont="1" applyAlignment="1">
      <alignment horizontal="left" vertical="center"/>
    </xf>
    <xf numFmtId="20" fontId="14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0" fontId="23" fillId="0" borderId="0" xfId="18" applyFont="1">
      <alignment vertical="center"/>
    </xf>
    <xf numFmtId="0" fontId="12" fillId="0" borderId="0" xfId="18" applyFont="1">
      <alignment vertical="center"/>
    </xf>
    <xf numFmtId="0" fontId="27" fillId="0" borderId="0" xfId="18" applyFont="1">
      <alignment vertical="center"/>
    </xf>
    <xf numFmtId="0" fontId="23" fillId="0" borderId="0" xfId="18" applyFont="1" applyAlignment="1">
      <alignment horizontal="right" vertical="center"/>
    </xf>
    <xf numFmtId="0" fontId="12" fillId="0" borderId="0" xfId="17" applyFont="1">
      <alignment vertical="center"/>
    </xf>
    <xf numFmtId="0" fontId="15" fillId="0" borderId="0" xfId="18" applyFont="1">
      <alignment vertical="center"/>
    </xf>
    <xf numFmtId="38" fontId="10" fillId="0" borderId="0" xfId="10" applyFont="1" applyBorder="1" applyAlignment="1" applyProtection="1">
      <alignment horizontal="left" vertical="center"/>
    </xf>
    <xf numFmtId="176" fontId="22" fillId="6" borderId="30" xfId="18" applyNumberFormat="1" applyFont="1" applyFill="1" applyBorder="1" applyAlignment="1">
      <alignment horizontal="center" vertical="center"/>
    </xf>
    <xf numFmtId="176" fontId="22" fillId="6" borderId="30" xfId="18" applyNumberFormat="1" applyFont="1" applyFill="1" applyBorder="1" applyAlignment="1">
      <alignment horizontal="centerContinuous" vertical="center"/>
    </xf>
    <xf numFmtId="176" fontId="22" fillId="4" borderId="30" xfId="18" applyNumberFormat="1" applyFont="1" applyFill="1" applyBorder="1" applyAlignment="1">
      <alignment horizontal="centerContinuous" vertical="center"/>
    </xf>
    <xf numFmtId="0" fontId="18" fillId="0" borderId="0" xfId="18" applyFont="1">
      <alignment vertical="center"/>
    </xf>
    <xf numFmtId="176" fontId="22" fillId="4" borderId="30" xfId="18" applyNumberFormat="1" applyFont="1" applyFill="1" applyBorder="1" applyAlignment="1">
      <alignment horizontal="center" vertical="center"/>
    </xf>
    <xf numFmtId="0" fontId="20" fillId="2" borderId="0" xfId="18" applyFont="1" applyFill="1">
      <alignment vertical="center"/>
    </xf>
    <xf numFmtId="0" fontId="22" fillId="5" borderId="0" xfId="18" applyFont="1" applyFill="1" applyAlignment="1">
      <alignment horizontal="center" vertical="center"/>
    </xf>
    <xf numFmtId="0" fontId="22" fillId="5" borderId="30" xfId="18" applyFont="1" applyFill="1" applyBorder="1" applyAlignment="1">
      <alignment horizontal="centerContinuous" vertical="center"/>
    </xf>
    <xf numFmtId="176" fontId="22" fillId="5" borderId="0" xfId="18" applyNumberFormat="1" applyFont="1" applyFill="1" applyAlignment="1">
      <alignment horizontal="center" vertical="center"/>
    </xf>
    <xf numFmtId="0" fontId="17" fillId="0" borderId="0" xfId="18" applyFont="1">
      <alignment vertical="center"/>
    </xf>
    <xf numFmtId="0" fontId="16" fillId="0" borderId="0" xfId="18" applyFont="1">
      <alignment vertical="center"/>
    </xf>
    <xf numFmtId="176" fontId="22" fillId="6" borderId="8" xfId="18" applyNumberFormat="1" applyFont="1" applyFill="1" applyBorder="1" applyAlignment="1">
      <alignment horizontal="center" vertical="center"/>
    </xf>
    <xf numFmtId="176" fontId="22" fillId="6" borderId="17" xfId="18" applyNumberFormat="1" applyFont="1" applyFill="1" applyBorder="1" applyAlignment="1">
      <alignment horizontal="center" vertical="center"/>
    </xf>
    <xf numFmtId="176" fontId="22" fillId="4" borderId="17" xfId="5" applyNumberFormat="1" applyFont="1" applyFill="1" applyBorder="1" applyAlignment="1">
      <alignment horizontal="center" vertical="center"/>
    </xf>
    <xf numFmtId="176" fontId="22" fillId="4" borderId="7" xfId="18" applyNumberFormat="1" applyFont="1" applyFill="1" applyBorder="1" applyAlignment="1">
      <alignment horizontal="center" vertical="center"/>
    </xf>
    <xf numFmtId="0" fontId="22" fillId="5" borderId="16" xfId="18" applyFont="1" applyFill="1" applyBorder="1" applyAlignment="1">
      <alignment horizontal="center" vertical="center"/>
    </xf>
    <xf numFmtId="0" fontId="22" fillId="5" borderId="17" xfId="5" applyFont="1" applyFill="1" applyBorder="1" applyAlignment="1">
      <alignment horizontal="center" vertical="center"/>
    </xf>
    <xf numFmtId="176" fontId="22" fillId="5" borderId="7" xfId="18" applyNumberFormat="1" applyFont="1" applyFill="1" applyBorder="1" applyAlignment="1">
      <alignment horizontal="center" vertical="center"/>
    </xf>
    <xf numFmtId="0" fontId="31" fillId="0" borderId="0" xfId="18" applyFont="1">
      <alignment vertical="center"/>
    </xf>
    <xf numFmtId="176" fontId="22" fillId="6" borderId="28" xfId="18" quotePrefix="1" applyNumberFormat="1" applyFont="1" applyFill="1" applyBorder="1" applyAlignment="1">
      <alignment horizontal="center" vertical="center" wrapText="1"/>
    </xf>
    <xf numFmtId="176" fontId="22" fillId="6" borderId="19" xfId="18" quotePrefix="1" applyNumberFormat="1" applyFont="1" applyFill="1" applyBorder="1" applyAlignment="1">
      <alignment horizontal="center" vertical="center" wrapText="1"/>
    </xf>
    <xf numFmtId="176" fontId="22" fillId="4" borderId="19" xfId="5" quotePrefix="1" applyNumberFormat="1" applyFont="1" applyFill="1" applyBorder="1" applyAlignment="1">
      <alignment horizontal="center" vertical="center" wrapText="1"/>
    </xf>
    <xf numFmtId="176" fontId="22" fillId="4" borderId="0" xfId="18" quotePrefix="1" applyNumberFormat="1" applyFont="1" applyFill="1" applyAlignment="1">
      <alignment horizontal="center" vertical="center" wrapText="1"/>
    </xf>
    <xf numFmtId="0" fontId="18" fillId="0" borderId="0" xfId="18" quotePrefix="1" applyFont="1">
      <alignment vertical="center"/>
    </xf>
    <xf numFmtId="0" fontId="8" fillId="0" borderId="0" xfId="18" applyFont="1">
      <alignment vertical="center"/>
    </xf>
    <xf numFmtId="0" fontId="27" fillId="3" borderId="3" xfId="18" applyFont="1" applyFill="1" applyBorder="1">
      <alignment vertical="center"/>
    </xf>
    <xf numFmtId="0" fontId="27" fillId="3" borderId="3" xfId="17" applyFont="1" applyFill="1" applyBorder="1">
      <alignment vertical="center"/>
    </xf>
    <xf numFmtId="178" fontId="8" fillId="3" borderId="3" xfId="19" applyNumberFormat="1" applyFont="1" applyFill="1" applyBorder="1" applyAlignment="1" applyProtection="1">
      <alignment horizontal="right" vertical="center"/>
    </xf>
    <xf numFmtId="177" fontId="8" fillId="3" borderId="3" xfId="2" applyNumberFormat="1" applyFont="1" applyFill="1" applyBorder="1" applyAlignment="1" applyProtection="1">
      <alignment horizontal="right" vertical="center"/>
    </xf>
    <xf numFmtId="0" fontId="20" fillId="0" borderId="0" xfId="3" applyFont="1">
      <alignment vertical="center"/>
    </xf>
    <xf numFmtId="0" fontId="15" fillId="3" borderId="3" xfId="8" applyNumberFormat="1" applyFont="1" applyFill="1" applyBorder="1" applyAlignment="1" applyProtection="1">
      <alignment horizontal="right" vertical="center"/>
    </xf>
    <xf numFmtId="178" fontId="15" fillId="3" borderId="3" xfId="8" applyNumberFormat="1" applyFont="1" applyFill="1" applyBorder="1" applyAlignment="1" applyProtection="1">
      <alignment horizontal="right" vertical="center"/>
    </xf>
    <xf numFmtId="0" fontId="8" fillId="0" borderId="11" xfId="18" applyFont="1" applyBorder="1" applyAlignment="1">
      <alignment horizontal="left" vertical="center"/>
    </xf>
    <xf numFmtId="0" fontId="8" fillId="0" borderId="0" xfId="17" applyFont="1" applyAlignment="1">
      <alignment horizontal="lef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79" fontId="23" fillId="0" borderId="0" xfId="18" applyNumberFormat="1" applyFont="1">
      <alignment vertical="center"/>
    </xf>
    <xf numFmtId="179" fontId="8" fillId="0" borderId="11" xfId="18" applyNumberFormat="1" applyFont="1" applyBorder="1">
      <alignment vertical="center"/>
    </xf>
    <xf numFmtId="179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0" fontId="7" fillId="0" borderId="0" xfId="19" applyNumberFormat="1" applyFont="1" applyFill="1" applyBorder="1" applyAlignment="1" applyProtection="1">
      <alignment horizontal="right" vertical="center"/>
    </xf>
    <xf numFmtId="0" fontId="8" fillId="0" borderId="0" xfId="18" applyFont="1" applyAlignment="1">
      <alignment horizontal="lef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179" fontId="8" fillId="0" borderId="0" xfId="18" applyNumberFormat="1" applyFont="1">
      <alignment vertical="center"/>
    </xf>
    <xf numFmtId="0" fontId="8" fillId="0" borderId="0" xfId="18" applyFont="1" applyAlignment="1">
      <alignment horizontal="left" vertical="center" indent="1"/>
    </xf>
    <xf numFmtId="0" fontId="8" fillId="0" borderId="0" xfId="17" applyFont="1" applyAlignment="1">
      <alignment horizontal="left" vertical="center" indent="1"/>
    </xf>
    <xf numFmtId="37" fontId="8" fillId="0" borderId="0" xfId="19" applyNumberFormat="1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79" fontId="15" fillId="0" borderId="24" xfId="19" applyNumberFormat="1" applyFont="1" applyFill="1" applyBorder="1" applyAlignment="1" applyProtection="1">
      <alignment horizontal="right" vertical="center"/>
    </xf>
    <xf numFmtId="0" fontId="32" fillId="0" borderId="0" xfId="18" applyFont="1">
      <alignment vertical="center"/>
    </xf>
    <xf numFmtId="0" fontId="33" fillId="0" borderId="22" xfId="19" applyNumberFormat="1" applyFont="1" applyFill="1" applyBorder="1" applyAlignment="1" applyProtection="1">
      <alignment horizontal="right" vertical="center"/>
    </xf>
    <xf numFmtId="0" fontId="16" fillId="0" borderId="0" xfId="18" applyFont="1" applyAlignment="1">
      <alignment horizontal="left" vertical="center"/>
    </xf>
    <xf numFmtId="0" fontId="16" fillId="0" borderId="0" xfId="17" applyFont="1" applyAlignment="1">
      <alignment horizontal="left" vertical="center"/>
    </xf>
    <xf numFmtId="179" fontId="8" fillId="0" borderId="0" xfId="2" applyNumberFormat="1" applyFont="1" applyFill="1" applyBorder="1" applyAlignment="1" applyProtection="1">
      <alignment horizontal="right" vertical="center"/>
    </xf>
    <xf numFmtId="179" fontId="8" fillId="3" borderId="3" xfId="19" applyNumberFormat="1" applyFont="1" applyFill="1" applyBorder="1" applyAlignment="1" applyProtection="1">
      <alignment horizontal="right" vertical="center"/>
    </xf>
    <xf numFmtId="179" fontId="8" fillId="3" borderId="3" xfId="18" applyNumberFormat="1" applyFont="1" applyFill="1" applyBorder="1">
      <alignment vertical="center"/>
    </xf>
    <xf numFmtId="0" fontId="8" fillId="3" borderId="3" xfId="19" applyNumberFormat="1" applyFont="1" applyFill="1" applyBorder="1" applyAlignment="1" applyProtection="1">
      <alignment horizontal="right" vertical="center"/>
    </xf>
    <xf numFmtId="0" fontId="7" fillId="3" borderId="3" xfId="19" applyNumberFormat="1" applyFont="1" applyFill="1" applyBorder="1" applyAlignment="1" applyProtection="1">
      <alignment horizontal="right" vertical="center"/>
    </xf>
    <xf numFmtId="37" fontId="7" fillId="0" borderId="26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0" fontId="8" fillId="0" borderId="11" xfId="19" applyNumberFormat="1" applyFont="1" applyFill="1" applyBorder="1" applyAlignment="1" applyProtection="1">
      <alignment horizontal="right" vertical="center"/>
    </xf>
    <xf numFmtId="0" fontId="7" fillId="0" borderId="11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79" fontId="8" fillId="3" borderId="3" xfId="2" applyNumberFormat="1" applyFont="1" applyFill="1" applyBorder="1" applyAlignment="1" applyProtection="1">
      <alignment horizontal="right" vertical="center"/>
    </xf>
    <xf numFmtId="0" fontId="33" fillId="0" borderId="0" xfId="0" applyFont="1"/>
    <xf numFmtId="0" fontId="7" fillId="0" borderId="0" xfId="0" applyFont="1" applyAlignment="1">
      <alignment horizontal="right"/>
    </xf>
    <xf numFmtId="49" fontId="8" fillId="0" borderId="0" xfId="19" applyNumberFormat="1" applyFont="1" applyFill="1" applyBorder="1" applyAlignment="1" applyProtection="1">
      <alignment horizontal="right" vertical="center"/>
    </xf>
    <xf numFmtId="0" fontId="27" fillId="0" borderId="0" xfId="0" applyFont="1"/>
    <xf numFmtId="0" fontId="7" fillId="0" borderId="0" xfId="0" applyFont="1"/>
    <xf numFmtId="0" fontId="9" fillId="0" borderId="0" xfId="18" applyFont="1">
      <alignment vertical="center"/>
    </xf>
    <xf numFmtId="0" fontId="7" fillId="0" borderId="0" xfId="17" applyFont="1">
      <alignment vertical="center"/>
    </xf>
    <xf numFmtId="0" fontId="8" fillId="0" borderId="0" xfId="17" applyFont="1">
      <alignment vertical="center"/>
    </xf>
    <xf numFmtId="0" fontId="24" fillId="0" borderId="0" xfId="18" applyFont="1">
      <alignment vertical="center"/>
    </xf>
    <xf numFmtId="0" fontId="33" fillId="0" borderId="0" xfId="17" applyFont="1">
      <alignment vertical="center"/>
    </xf>
    <xf numFmtId="0" fontId="9" fillId="0" borderId="0" xfId="17" applyFont="1">
      <alignment vertical="center"/>
    </xf>
    <xf numFmtId="0" fontId="23" fillId="0" borderId="0" xfId="16" applyFont="1">
      <alignment vertical="center"/>
    </xf>
    <xf numFmtId="0" fontId="22" fillId="5" borderId="0" xfId="18" quotePrefix="1" applyFont="1" applyFill="1" applyAlignment="1">
      <alignment horizontal="center" vertical="center" wrapText="1"/>
    </xf>
    <xf numFmtId="0" fontId="28" fillId="2" borderId="0" xfId="18" applyFont="1" applyFill="1">
      <alignment vertical="center"/>
    </xf>
    <xf numFmtId="0" fontId="21" fillId="0" borderId="0" xfId="18" applyFont="1">
      <alignment vertical="center"/>
    </xf>
    <xf numFmtId="176" fontId="22" fillId="4" borderId="31" xfId="18" applyNumberFormat="1" applyFont="1" applyFill="1" applyBorder="1" applyAlignment="1">
      <alignment horizontal="centerContinuous" vertical="center"/>
    </xf>
    <xf numFmtId="176" fontId="22" fillId="4" borderId="32" xfId="18" applyNumberFormat="1" applyFont="1" applyFill="1" applyBorder="1" applyAlignment="1">
      <alignment horizontal="centerContinuous" vertical="center"/>
    </xf>
    <xf numFmtId="176" fontId="22" fillId="5" borderId="30" xfId="18" applyNumberFormat="1" applyFont="1" applyFill="1" applyBorder="1" applyAlignment="1">
      <alignment horizontal="centerContinuous" vertical="center"/>
    </xf>
    <xf numFmtId="0" fontId="20" fillId="0" borderId="0" xfId="18" applyFont="1">
      <alignment vertical="center"/>
    </xf>
    <xf numFmtId="176" fontId="22" fillId="4" borderId="27" xfId="18" applyNumberFormat="1" applyFont="1" applyFill="1" applyBorder="1" applyAlignment="1">
      <alignment horizontal="center" vertical="center"/>
    </xf>
    <xf numFmtId="176" fontId="22" fillId="4" borderId="17" xfId="18" applyNumberFormat="1" applyFont="1" applyFill="1" applyBorder="1" applyAlignment="1">
      <alignment horizontal="center" vertical="center"/>
    </xf>
    <xf numFmtId="176" fontId="22" fillId="4" borderId="18" xfId="18" applyNumberFormat="1" applyFont="1" applyFill="1" applyBorder="1" applyAlignment="1">
      <alignment horizontal="center" vertical="center"/>
    </xf>
    <xf numFmtId="176" fontId="22" fillId="5" borderId="16" xfId="18" applyNumberFormat="1" applyFont="1" applyFill="1" applyBorder="1" applyAlignment="1">
      <alignment horizontal="center" vertical="center"/>
    </xf>
    <xf numFmtId="176" fontId="22" fillId="5" borderId="18" xfId="5" applyNumberFormat="1" applyFont="1" applyFill="1" applyBorder="1" applyAlignment="1">
      <alignment horizontal="center" vertical="center"/>
    </xf>
    <xf numFmtId="176" fontId="22" fillId="4" borderId="29" xfId="18" quotePrefix="1" applyNumberFormat="1" applyFont="1" applyFill="1" applyBorder="1" applyAlignment="1">
      <alignment horizontal="center" vertical="center" wrapText="1"/>
    </xf>
    <xf numFmtId="176" fontId="22" fillId="4" borderId="19" xfId="18" quotePrefix="1" applyNumberFormat="1" applyFont="1" applyFill="1" applyBorder="1" applyAlignment="1">
      <alignment horizontal="center" vertical="center" wrapText="1"/>
    </xf>
    <xf numFmtId="176" fontId="22" fillId="4" borderId="20" xfId="18" quotePrefix="1" applyNumberFormat="1" applyFont="1" applyFill="1" applyBorder="1" applyAlignment="1">
      <alignment horizontal="center" vertical="center" wrapText="1"/>
    </xf>
    <xf numFmtId="0" fontId="20" fillId="2" borderId="0" xfId="18" quotePrefix="1" applyFont="1" applyFill="1">
      <alignment vertical="center"/>
    </xf>
    <xf numFmtId="176" fontId="22" fillId="5" borderId="0" xfId="18" quotePrefix="1" applyNumberFormat="1" applyFont="1" applyFill="1" applyAlignment="1">
      <alignment horizontal="center" vertical="center" wrapText="1"/>
    </xf>
    <xf numFmtId="0" fontId="27" fillId="3" borderId="3" xfId="18" applyFont="1" applyFill="1" applyBorder="1" applyAlignment="1">
      <alignment horizontal="center" vertical="center"/>
    </xf>
    <xf numFmtId="0" fontId="15" fillId="2" borderId="0" xfId="18" applyFont="1" applyFill="1">
      <alignment vertical="center"/>
    </xf>
    <xf numFmtId="0" fontId="19" fillId="0" borderId="0" xfId="18" applyFont="1">
      <alignment vertical="center"/>
    </xf>
    <xf numFmtId="0" fontId="16" fillId="0" borderId="11" xfId="18" applyFont="1" applyBorder="1" applyAlignment="1">
      <alignment horizontal="center" vertical="center"/>
    </xf>
    <xf numFmtId="179" fontId="7" fillId="2" borderId="1" xfId="19" applyNumberFormat="1" applyFont="1" applyFill="1" applyBorder="1" applyAlignment="1" applyProtection="1">
      <alignment horizontal="right" vertical="center"/>
    </xf>
    <xf numFmtId="179" fontId="7" fillId="2" borderId="4" xfId="19" applyNumberFormat="1" applyFont="1" applyFill="1" applyBorder="1" applyAlignment="1" applyProtection="1">
      <alignment horizontal="right" vertical="center"/>
    </xf>
    <xf numFmtId="179" fontId="8" fillId="2" borderId="0" xfId="18" applyNumberFormat="1" applyFont="1" applyFill="1">
      <alignment vertical="center"/>
    </xf>
    <xf numFmtId="179" fontId="8" fillId="0" borderId="11" xfId="2" applyNumberFormat="1" applyFont="1" applyFill="1" applyBorder="1" applyAlignment="1" applyProtection="1">
      <alignment horizontal="right" vertical="center"/>
    </xf>
    <xf numFmtId="0" fontId="16" fillId="0" borderId="0" xfId="18" applyFont="1" applyAlignment="1">
      <alignment horizontal="center" vertical="center"/>
    </xf>
    <xf numFmtId="0" fontId="16" fillId="0" borderId="0" xfId="17" applyFont="1">
      <alignment vertical="center"/>
    </xf>
    <xf numFmtId="179" fontId="7" fillId="2" borderId="0" xfId="18" applyNumberFormat="1" applyFont="1" applyFill="1">
      <alignment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9" fontId="33" fillId="2" borderId="24" xfId="19" applyNumberFormat="1" applyFont="1" applyFill="1" applyBorder="1" applyAlignment="1" applyProtection="1">
      <alignment horizontal="right" vertical="center"/>
    </xf>
    <xf numFmtId="179" fontId="33" fillId="2" borderId="0" xfId="18" applyNumberFormat="1" applyFont="1" applyFill="1">
      <alignment vertical="center"/>
    </xf>
    <xf numFmtId="179" fontId="33" fillId="0" borderId="22" xfId="2" applyNumberFormat="1" applyFont="1" applyFill="1" applyBorder="1" applyAlignment="1" applyProtection="1">
      <alignment horizontal="right" vertical="center"/>
    </xf>
    <xf numFmtId="0" fontId="16" fillId="0" borderId="0" xfId="18" applyFont="1" applyAlignment="1">
      <alignment horizontal="left" vertical="center" indent="1"/>
    </xf>
    <xf numFmtId="179" fontId="7" fillId="2" borderId="0" xfId="19" applyNumberFormat="1" applyFont="1" applyFill="1" applyBorder="1" applyAlignment="1" applyProtection="1">
      <alignment horizontal="right" vertical="center"/>
    </xf>
    <xf numFmtId="0" fontId="21" fillId="3" borderId="3" xfId="18" applyFont="1" applyFill="1" applyBorder="1">
      <alignment vertical="center"/>
    </xf>
    <xf numFmtId="179" fontId="33" fillId="3" borderId="3" xfId="19" applyNumberFormat="1" applyFont="1" applyFill="1" applyBorder="1" applyAlignment="1" applyProtection="1">
      <alignment horizontal="right" vertical="center"/>
    </xf>
    <xf numFmtId="179" fontId="7" fillId="0" borderId="11" xfId="2" applyNumberFormat="1" applyFont="1" applyFill="1" applyBorder="1" applyAlignment="1" applyProtection="1">
      <alignment horizontal="right" vertical="center"/>
    </xf>
    <xf numFmtId="0" fontId="7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179" fontId="7" fillId="0" borderId="0" xfId="18" applyNumberFormat="1" applyFont="1">
      <alignment vertical="center"/>
    </xf>
    <xf numFmtId="0" fontId="7" fillId="0" borderId="0" xfId="17" applyFont="1" applyAlignment="1">
      <alignment horizontal="center" vertical="center"/>
    </xf>
    <xf numFmtId="0" fontId="8" fillId="2" borderId="0" xfId="18" applyFont="1" applyFill="1">
      <alignment vertical="center"/>
    </xf>
    <xf numFmtId="0" fontId="8" fillId="0" borderId="0" xfId="18" applyFont="1" applyAlignment="1">
      <alignment horizontal="center" vertical="center"/>
    </xf>
    <xf numFmtId="0" fontId="23" fillId="0" borderId="0" xfId="18" applyFont="1" applyAlignment="1">
      <alignment horizontal="center" vertical="center"/>
    </xf>
    <xf numFmtId="0" fontId="23" fillId="2" borderId="0" xfId="18" applyFont="1" applyFill="1">
      <alignment vertical="center"/>
    </xf>
    <xf numFmtId="185" fontId="33" fillId="3" borderId="3" xfId="19" applyNumberFormat="1" applyFont="1" applyFill="1" applyBorder="1" applyAlignment="1" applyProtection="1">
      <alignment horizontal="right" vertical="center"/>
    </xf>
    <xf numFmtId="184" fontId="7" fillId="0" borderId="0" xfId="13" applyNumberFormat="1" applyFont="1" applyFill="1" applyBorder="1" applyAlignment="1" applyProtection="1">
      <alignment horizontal="right" vertical="center"/>
    </xf>
    <xf numFmtId="184" fontId="33" fillId="0" borderId="5" xfId="13" applyNumberFormat="1" applyFont="1" applyFill="1" applyBorder="1" applyAlignment="1" applyProtection="1">
      <alignment horizontal="right" vertical="center"/>
    </xf>
    <xf numFmtId="184" fontId="33" fillId="0" borderId="22" xfId="13" applyNumberFormat="1" applyFont="1" applyFill="1" applyBorder="1" applyAlignment="1" applyProtection="1">
      <alignment horizontal="right" vertical="center"/>
    </xf>
    <xf numFmtId="184" fontId="7" fillId="0" borderId="0" xfId="19" applyNumberFormat="1" applyFont="1" applyFill="1" applyBorder="1" applyAlignment="1" applyProtection="1">
      <alignment horizontal="right" vertical="center"/>
    </xf>
    <xf numFmtId="184" fontId="33" fillId="3" borderId="3" xfId="19" applyNumberFormat="1" applyFont="1" applyFill="1" applyBorder="1" applyAlignment="1" applyProtection="1">
      <alignment horizontal="right" vertical="center"/>
    </xf>
    <xf numFmtId="184" fontId="7" fillId="0" borderId="11" xfId="19" applyNumberFormat="1" applyFont="1" applyFill="1" applyBorder="1" applyAlignment="1" applyProtection="1">
      <alignment horizontal="right" vertical="center"/>
    </xf>
    <xf numFmtId="184" fontId="33" fillId="0" borderId="5" xfId="19" applyNumberFormat="1" applyFont="1" applyFill="1" applyBorder="1" applyAlignment="1" applyProtection="1">
      <alignment horizontal="right" vertical="center"/>
    </xf>
    <xf numFmtId="184" fontId="33" fillId="0" borderId="22" xfId="19" applyNumberFormat="1" applyFont="1" applyFill="1" applyBorder="1" applyAlignment="1" applyProtection="1">
      <alignment horizontal="right" vertical="center"/>
    </xf>
    <xf numFmtId="0" fontId="28" fillId="0" borderId="0" xfId="18" applyFont="1" applyAlignment="1">
      <alignment horizontal="right" vertical="center"/>
    </xf>
    <xf numFmtId="176" fontId="22" fillId="4" borderId="10" xfId="18" applyNumberFormat="1" applyFont="1" applyFill="1" applyBorder="1" applyAlignment="1">
      <alignment horizontal="centerContinuous" vertical="center"/>
    </xf>
    <xf numFmtId="176" fontId="22" fillId="4" borderId="14" xfId="18" applyNumberFormat="1" applyFont="1" applyFill="1" applyBorder="1" applyAlignment="1">
      <alignment horizontal="centerContinuous" vertical="center"/>
    </xf>
    <xf numFmtId="176" fontId="22" fillId="4" borderId="9" xfId="18" applyNumberFormat="1" applyFont="1" applyFill="1" applyBorder="1" applyAlignment="1">
      <alignment horizontal="center" vertical="center"/>
    </xf>
    <xf numFmtId="176" fontId="22" fillId="4" borderId="9" xfId="18" applyNumberFormat="1" applyFont="1" applyFill="1" applyBorder="1" applyAlignment="1">
      <alignment horizontal="centerContinuous" vertical="center"/>
    </xf>
    <xf numFmtId="176" fontId="22" fillId="5" borderId="9" xfId="18" applyNumberFormat="1" applyFont="1" applyFill="1" applyBorder="1" applyAlignment="1">
      <alignment horizontal="centerContinuous" vertical="center"/>
    </xf>
    <xf numFmtId="0" fontId="15" fillId="3" borderId="3" xfId="19" applyNumberFormat="1" applyFont="1" applyFill="1" applyBorder="1" applyAlignment="1" applyProtection="1">
      <alignment horizontal="right" vertical="center"/>
    </xf>
    <xf numFmtId="0" fontId="27" fillId="0" borderId="11" xfId="18" applyFont="1" applyBorder="1">
      <alignment vertical="center"/>
    </xf>
    <xf numFmtId="0" fontId="27" fillId="0" borderId="11" xfId="17" applyFont="1" applyBorder="1">
      <alignment vertical="center"/>
    </xf>
    <xf numFmtId="0" fontId="7" fillId="0" borderId="0" xfId="13" applyNumberFormat="1" applyFont="1" applyFill="1" applyBorder="1" applyAlignment="1" applyProtection="1">
      <alignment horizontal="right" vertical="center"/>
    </xf>
    <xf numFmtId="180" fontId="7" fillId="0" borderId="0" xfId="13" applyNumberFormat="1" applyFont="1" applyBorder="1" applyProtection="1">
      <alignment vertical="center"/>
    </xf>
    <xf numFmtId="0" fontId="33" fillId="0" borderId="5" xfId="13" applyNumberFormat="1" applyFont="1" applyFill="1" applyBorder="1" applyAlignment="1" applyProtection="1">
      <alignment horizontal="right" vertical="center"/>
    </xf>
    <xf numFmtId="180" fontId="33" fillId="0" borderId="0" xfId="13" applyNumberFormat="1" applyFont="1" applyBorder="1" applyProtection="1">
      <alignment vertical="center"/>
    </xf>
    <xf numFmtId="0" fontId="27" fillId="0" borderId="0" xfId="17" applyFont="1">
      <alignment vertical="center"/>
    </xf>
    <xf numFmtId="179" fontId="33" fillId="0" borderId="22" xfId="13" applyNumberFormat="1" applyFont="1" applyFill="1" applyBorder="1" applyAlignment="1" applyProtection="1">
      <alignment horizontal="right" vertical="center"/>
    </xf>
    <xf numFmtId="0" fontId="33" fillId="0" borderId="22" xfId="13" applyNumberFormat="1" applyFont="1" applyFill="1" applyBorder="1" applyAlignment="1" applyProtection="1">
      <alignment horizontal="right" vertical="center"/>
    </xf>
    <xf numFmtId="0" fontId="7" fillId="2" borderId="0" xfId="18" applyFont="1" applyFill="1">
      <alignment vertical="center"/>
    </xf>
    <xf numFmtId="0" fontId="33" fillId="2" borderId="0" xfId="18" applyFont="1" applyFill="1">
      <alignment vertical="center"/>
    </xf>
    <xf numFmtId="0" fontId="33" fillId="3" borderId="3" xfId="19" applyNumberFormat="1" applyFont="1" applyFill="1" applyBorder="1" applyAlignment="1" applyProtection="1">
      <alignment horizontal="right" vertical="center"/>
    </xf>
    <xf numFmtId="179" fontId="33" fillId="0" borderId="0" xfId="18" applyNumberFormat="1" applyFont="1">
      <alignment vertical="center"/>
    </xf>
    <xf numFmtId="0" fontId="33" fillId="0" borderId="5" xfId="19" applyNumberFormat="1" applyFont="1" applyFill="1" applyBorder="1" applyAlignment="1" applyProtection="1">
      <alignment horizontal="right" vertical="center"/>
    </xf>
    <xf numFmtId="185" fontId="7" fillId="0" borderId="0" xfId="18" applyNumberFormat="1" applyFont="1">
      <alignment vertical="center"/>
    </xf>
    <xf numFmtId="0" fontId="27" fillId="0" borderId="13" xfId="18" applyFont="1" applyBorder="1">
      <alignment vertical="center"/>
    </xf>
    <xf numFmtId="0" fontId="32" fillId="2" borderId="0" xfId="18" applyFont="1" applyFill="1">
      <alignment vertical="center"/>
    </xf>
    <xf numFmtId="0" fontId="27" fillId="0" borderId="4" xfId="18" applyFont="1" applyBorder="1">
      <alignment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8" fillId="2" borderId="0" xfId="3" applyFont="1" applyFill="1">
      <alignment vertical="center"/>
    </xf>
    <xf numFmtId="0" fontId="23" fillId="0" borderId="0" xfId="5" applyFont="1">
      <alignment vertical="center"/>
    </xf>
    <xf numFmtId="0" fontId="21" fillId="0" borderId="0" xfId="5" applyFont="1">
      <alignment vertical="center"/>
    </xf>
    <xf numFmtId="176" fontId="22" fillId="4" borderId="31" xfId="5" applyNumberFormat="1" applyFont="1" applyFill="1" applyBorder="1" applyAlignment="1">
      <alignment horizontal="center" vertical="center"/>
    </xf>
    <xf numFmtId="176" fontId="22" fillId="4" borderId="31" xfId="5" applyNumberFormat="1" applyFont="1" applyFill="1" applyBorder="1" applyAlignment="1">
      <alignment horizontal="centerContinuous" vertical="center"/>
    </xf>
    <xf numFmtId="176" fontId="22" fillId="4" borderId="30" xfId="5" applyNumberFormat="1" applyFont="1" applyFill="1" applyBorder="1" applyAlignment="1">
      <alignment horizontal="center" vertical="center"/>
    </xf>
    <xf numFmtId="176" fontId="22" fillId="4" borderId="30" xfId="5" applyNumberFormat="1" applyFont="1" applyFill="1" applyBorder="1" applyAlignment="1">
      <alignment horizontal="centerContinuous" vertical="center"/>
    </xf>
    <xf numFmtId="0" fontId="20" fillId="2" borderId="0" xfId="5" applyFont="1" applyFill="1">
      <alignment vertical="center"/>
    </xf>
    <xf numFmtId="176" fontId="22" fillId="4" borderId="0" xfId="5" applyNumberFormat="1" applyFont="1" applyFill="1" applyAlignment="1">
      <alignment horizontal="center" vertical="center"/>
    </xf>
    <xf numFmtId="176" fontId="22" fillId="4" borderId="8" xfId="5" applyNumberFormat="1" applyFont="1" applyFill="1" applyBorder="1" applyAlignment="1">
      <alignment horizontal="center" vertical="center"/>
    </xf>
    <xf numFmtId="0" fontId="22" fillId="5" borderId="18" xfId="5" applyFont="1" applyFill="1" applyBorder="1" applyAlignment="1">
      <alignment horizontal="center" vertical="center"/>
    </xf>
    <xf numFmtId="0" fontId="22" fillId="5" borderId="7" xfId="18" applyFont="1" applyFill="1" applyBorder="1" applyAlignment="1">
      <alignment horizontal="center" vertical="center"/>
    </xf>
    <xf numFmtId="0" fontId="20" fillId="0" borderId="0" xfId="5" applyFont="1">
      <alignment vertical="center"/>
    </xf>
    <xf numFmtId="176" fontId="22" fillId="4" borderId="28" xfId="5" quotePrefix="1" applyNumberFormat="1" applyFont="1" applyFill="1" applyBorder="1" applyAlignment="1">
      <alignment horizontal="center" vertical="center" wrapText="1"/>
    </xf>
    <xf numFmtId="0" fontId="20" fillId="2" borderId="0" xfId="5" quotePrefix="1" applyFont="1" applyFill="1">
      <alignment vertical="center"/>
    </xf>
    <xf numFmtId="0" fontId="27" fillId="3" borderId="3" xfId="5" applyFont="1" applyFill="1" applyBorder="1">
      <alignment vertical="center"/>
    </xf>
    <xf numFmtId="0" fontId="27" fillId="3" borderId="3" xfId="5" applyFont="1" applyFill="1" applyBorder="1" applyAlignment="1">
      <alignment horizontal="center" vertical="center"/>
    </xf>
    <xf numFmtId="0" fontId="27" fillId="3" borderId="3" xfId="4" applyFont="1" applyFill="1" applyBorder="1">
      <alignment vertical="center"/>
    </xf>
    <xf numFmtId="178" fontId="15" fillId="3" borderId="0" xfId="8" applyNumberFormat="1" applyFont="1" applyFill="1" applyBorder="1" applyAlignment="1" applyProtection="1">
      <alignment horizontal="right" vertical="center"/>
    </xf>
    <xf numFmtId="0" fontId="15" fillId="2" borderId="0" xfId="5" applyFont="1" applyFill="1">
      <alignment vertical="center"/>
    </xf>
    <xf numFmtId="0" fontId="19" fillId="0" borderId="0" xfId="5" applyFont="1">
      <alignment vertical="center"/>
    </xf>
    <xf numFmtId="179" fontId="7" fillId="2" borderId="1" xfId="8" applyNumberFormat="1" applyFont="1" applyFill="1" applyBorder="1" applyAlignment="1" applyProtection="1">
      <alignment horizontal="right" vertical="center"/>
    </xf>
    <xf numFmtId="179" fontId="7" fillId="0" borderId="1" xfId="8" applyNumberFormat="1" applyFont="1" applyFill="1" applyBorder="1" applyAlignment="1" applyProtection="1">
      <alignment horizontal="right" vertical="center"/>
    </xf>
    <xf numFmtId="179" fontId="7" fillId="0" borderId="4" xfId="8" applyNumberFormat="1" applyFont="1" applyFill="1" applyBorder="1" applyAlignment="1" applyProtection="1">
      <alignment horizontal="right" vertical="center"/>
    </xf>
    <xf numFmtId="179" fontId="7" fillId="0" borderId="26" xfId="8" applyNumberFormat="1" applyFont="1" applyFill="1" applyBorder="1" applyAlignment="1" applyProtection="1">
      <alignment horizontal="right" vertical="center"/>
    </xf>
    <xf numFmtId="179" fontId="7" fillId="0" borderId="11" xfId="8" applyNumberFormat="1" applyFont="1" applyFill="1" applyBorder="1" applyAlignment="1" applyProtection="1">
      <alignment horizontal="right" vertical="center"/>
    </xf>
    <xf numFmtId="179" fontId="7" fillId="0" borderId="0" xfId="5" applyNumberFormat="1" applyFont="1">
      <alignment vertical="center"/>
    </xf>
    <xf numFmtId="184" fontId="7" fillId="0" borderId="11" xfId="8" applyNumberFormat="1" applyFont="1" applyFill="1" applyBorder="1" applyAlignment="1" applyProtection="1">
      <alignment horizontal="right" vertical="center"/>
    </xf>
    <xf numFmtId="184" fontId="7" fillId="0" borderId="0" xfId="5" applyNumberFormat="1" applyFont="1">
      <alignment vertical="center"/>
    </xf>
    <xf numFmtId="184" fontId="7" fillId="0" borderId="12" xfId="8" applyNumberFormat="1" applyFont="1" applyFill="1" applyBorder="1" applyAlignment="1" applyProtection="1">
      <alignment horizontal="right" vertical="center"/>
    </xf>
    <xf numFmtId="0" fontId="19" fillId="0" borderId="0" xfId="3" applyFont="1">
      <alignment vertical="center"/>
    </xf>
    <xf numFmtId="184" fontId="19" fillId="0" borderId="0" xfId="3" applyNumberFormat="1" applyFont="1">
      <alignment vertical="center"/>
    </xf>
    <xf numFmtId="0" fontId="16" fillId="0" borderId="0" xfId="5" applyFont="1" applyAlignment="1">
      <alignment horizontal="center" vertical="center"/>
    </xf>
    <xf numFmtId="179" fontId="7" fillId="0" borderId="0" xfId="8" applyNumberFormat="1" applyFont="1" applyFill="1" applyBorder="1" applyAlignment="1" applyProtection="1">
      <alignment horizontal="right"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7" fillId="0" borderId="6" xfId="8" applyNumberFormat="1" applyFont="1" applyFill="1" applyBorder="1" applyAlignment="1" applyProtection="1">
      <alignment horizontal="right" vertical="center"/>
    </xf>
    <xf numFmtId="179" fontId="33" fillId="2" borderId="24" xfId="8" applyNumberFormat="1" applyFont="1" applyFill="1" applyBorder="1" applyAlignment="1" applyProtection="1">
      <alignment horizontal="right" vertical="center"/>
    </xf>
    <xf numFmtId="179" fontId="33" fillId="0" borderId="24" xfId="8" applyNumberFormat="1" applyFont="1" applyFill="1" applyBorder="1" applyAlignment="1" applyProtection="1">
      <alignment horizontal="right" vertical="center"/>
    </xf>
    <xf numFmtId="179" fontId="33" fillId="0" borderId="25" xfId="8" applyNumberFormat="1" applyFont="1" applyFill="1" applyBorder="1" applyAlignment="1" applyProtection="1">
      <alignment horizontal="right" vertical="center"/>
    </xf>
    <xf numFmtId="179" fontId="33" fillId="0" borderId="22" xfId="8" applyNumberFormat="1" applyFont="1" applyFill="1" applyBorder="1" applyAlignment="1" applyProtection="1">
      <alignment horizontal="right" vertical="center"/>
    </xf>
    <xf numFmtId="179" fontId="33" fillId="0" borderId="0" xfId="5" applyNumberFormat="1" applyFont="1">
      <alignment vertical="center"/>
    </xf>
    <xf numFmtId="184" fontId="33" fillId="0" borderId="22" xfId="8" applyNumberFormat="1" applyFont="1" applyFill="1" applyBorder="1" applyAlignment="1" applyProtection="1">
      <alignment horizontal="right" vertical="center"/>
    </xf>
    <xf numFmtId="184" fontId="33" fillId="0" borderId="0" xfId="5" applyNumberFormat="1" applyFont="1">
      <alignment vertical="center"/>
    </xf>
    <xf numFmtId="184" fontId="33" fillId="0" borderId="23" xfId="8" applyNumberFormat="1" applyFont="1" applyFill="1" applyBorder="1" applyAlignment="1" applyProtection="1">
      <alignment horizontal="right" vertical="center"/>
    </xf>
    <xf numFmtId="184" fontId="20" fillId="0" borderId="0" xfId="3" applyNumberFormat="1" applyFont="1">
      <alignment vertical="center"/>
    </xf>
    <xf numFmtId="0" fontId="16" fillId="0" borderId="0" xfId="5" applyFont="1" applyAlignment="1">
      <alignment horizontal="left" vertical="center" indent="1"/>
    </xf>
    <xf numFmtId="0" fontId="16" fillId="0" borderId="0" xfId="4" applyFont="1" applyAlignment="1">
      <alignment horizontal="left" vertical="center"/>
    </xf>
    <xf numFmtId="179" fontId="7" fillId="2" borderId="0" xfId="8" applyNumberFormat="1" applyFont="1" applyFill="1" applyBorder="1" applyAlignment="1" applyProtection="1">
      <alignment horizontal="right" vertical="center"/>
    </xf>
    <xf numFmtId="183" fontId="7" fillId="0" borderId="0" xfId="8" applyNumberFormat="1" applyFont="1" applyFill="1" applyBorder="1" applyAlignment="1" applyProtection="1">
      <alignment horizontal="right" vertical="center"/>
    </xf>
    <xf numFmtId="179" fontId="7" fillId="2" borderId="0" xfId="5" applyNumberFormat="1" applyFont="1" applyFill="1">
      <alignment vertical="center"/>
    </xf>
    <xf numFmtId="184" fontId="7" fillId="2" borderId="0" xfId="5" applyNumberFormat="1" applyFont="1" applyFill="1">
      <alignment vertical="center"/>
    </xf>
    <xf numFmtId="0" fontId="21" fillId="3" borderId="3" xfId="5" applyFont="1" applyFill="1" applyBorder="1">
      <alignment vertical="center"/>
    </xf>
    <xf numFmtId="179" fontId="33" fillId="3" borderId="3" xfId="8" applyNumberFormat="1" applyFont="1" applyFill="1" applyBorder="1" applyAlignment="1" applyProtection="1">
      <alignment horizontal="right" vertical="center"/>
    </xf>
    <xf numFmtId="179" fontId="33" fillId="3" borderId="0" xfId="8" applyNumberFormat="1" applyFont="1" applyFill="1" applyBorder="1" applyAlignment="1" applyProtection="1">
      <alignment horizontal="right" vertical="center"/>
    </xf>
    <xf numFmtId="183" fontId="33" fillId="3" borderId="3" xfId="8" applyNumberFormat="1" applyFont="1" applyFill="1" applyBorder="1" applyAlignment="1" applyProtection="1">
      <alignment horizontal="right" vertical="center"/>
    </xf>
    <xf numFmtId="179" fontId="33" fillId="2" borderId="0" xfId="5" applyNumberFormat="1" applyFont="1" applyFill="1">
      <alignment vertical="center"/>
    </xf>
    <xf numFmtId="184" fontId="33" fillId="3" borderId="0" xfId="8" applyNumberFormat="1" applyFont="1" applyFill="1" applyBorder="1" applyAlignment="1" applyProtection="1">
      <alignment horizontal="right" vertical="center"/>
    </xf>
    <xf numFmtId="184" fontId="33" fillId="2" borderId="0" xfId="5" applyNumberFormat="1" applyFont="1" applyFill="1">
      <alignment vertical="center"/>
    </xf>
    <xf numFmtId="184" fontId="33" fillId="3" borderId="3" xfId="8" applyNumberFormat="1" applyFont="1" applyFill="1" applyBorder="1" applyAlignment="1" applyProtection="1">
      <alignment horizontal="right" vertical="center"/>
    </xf>
    <xf numFmtId="0" fontId="8" fillId="0" borderId="0" xfId="3" applyFont="1">
      <alignment vertical="center"/>
    </xf>
    <xf numFmtId="0" fontId="7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9" fillId="0" borderId="0" xfId="3" applyFont="1">
      <alignment vertical="center"/>
    </xf>
    <xf numFmtId="179" fontId="7" fillId="0" borderId="0" xfId="3" applyNumberFormat="1" applyFont="1">
      <alignment vertical="center"/>
    </xf>
    <xf numFmtId="183" fontId="7" fillId="0" borderId="0" xfId="3" applyNumberFormat="1" applyFont="1">
      <alignment vertical="center"/>
    </xf>
    <xf numFmtId="179" fontId="7" fillId="2" borderId="0" xfId="3" applyNumberFormat="1" applyFont="1" applyFill="1">
      <alignment vertical="center"/>
    </xf>
    <xf numFmtId="184" fontId="7" fillId="0" borderId="0" xfId="3" applyNumberFormat="1" applyFont="1">
      <alignment vertical="center"/>
    </xf>
    <xf numFmtId="184" fontId="7" fillId="2" borderId="0" xfId="3" applyNumberFormat="1" applyFont="1" applyFill="1">
      <alignment vertical="center"/>
    </xf>
    <xf numFmtId="0" fontId="23" fillId="0" borderId="0" xfId="3" applyFont="1">
      <alignment vertical="center"/>
    </xf>
    <xf numFmtId="184" fontId="23" fillId="0" borderId="0" xfId="3" applyNumberFormat="1" applyFont="1">
      <alignment vertical="center"/>
    </xf>
    <xf numFmtId="185" fontId="7" fillId="0" borderId="11" xfId="8" applyNumberFormat="1" applyFont="1" applyFill="1" applyBorder="1" applyAlignment="1" applyProtection="1">
      <alignment horizontal="right" vertical="center"/>
    </xf>
    <xf numFmtId="185" fontId="7" fillId="0" borderId="0" xfId="8" applyNumberFormat="1" applyFont="1" applyFill="1" applyBorder="1" applyAlignment="1" applyProtection="1">
      <alignment horizontal="right"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24" fillId="0" borderId="0" xfId="3" applyFont="1">
      <alignment vertical="center"/>
    </xf>
    <xf numFmtId="0" fontId="23" fillId="2" borderId="0" xfId="3" applyFont="1" applyFill="1">
      <alignment vertical="center"/>
    </xf>
    <xf numFmtId="0" fontId="23" fillId="0" borderId="0" xfId="3" applyFont="1" applyAlignment="1">
      <alignment horizontal="center" vertical="center"/>
    </xf>
    <xf numFmtId="0" fontId="32" fillId="0" borderId="0" xfId="3" applyFont="1">
      <alignment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176" fontId="10" fillId="2" borderId="0" xfId="18" applyNumberFormat="1" applyFont="1" applyFill="1">
      <alignment vertical="center"/>
    </xf>
    <xf numFmtId="38" fontId="10" fillId="2" borderId="0" xfId="10" applyFont="1" applyFill="1" applyBorder="1" applyAlignment="1" applyProtection="1">
      <alignment horizontal="left" vertical="center"/>
    </xf>
    <xf numFmtId="176" fontId="22" fillId="4" borderId="14" xfId="18" applyNumberFormat="1" applyFont="1" applyFill="1" applyBorder="1" applyAlignment="1">
      <alignment horizontal="center" vertical="center"/>
    </xf>
    <xf numFmtId="0" fontId="17" fillId="2" borderId="0" xfId="18" applyFont="1" applyFill="1">
      <alignment vertical="center"/>
    </xf>
    <xf numFmtId="38" fontId="12" fillId="2" borderId="0" xfId="10" applyFont="1" applyFill="1" applyBorder="1" applyAlignment="1" applyProtection="1">
      <alignment horizontal="left" vertical="center"/>
    </xf>
    <xf numFmtId="176" fontId="22" fillId="4" borderId="21" xfId="18" quotePrefix="1" applyNumberFormat="1" applyFont="1" applyFill="1" applyBorder="1" applyAlignment="1">
      <alignment horizontal="center" vertical="center" wrapText="1"/>
    </xf>
    <xf numFmtId="178" fontId="8" fillId="0" borderId="0" xfId="19" applyNumberFormat="1" applyFont="1" applyFill="1" applyBorder="1" applyAlignment="1" applyProtection="1">
      <alignment horizontal="right" vertical="center"/>
    </xf>
    <xf numFmtId="179" fontId="8" fillId="2" borderId="1" xfId="19" applyNumberFormat="1" applyFont="1" applyFill="1" applyBorder="1" applyAlignment="1" applyProtection="1">
      <alignment horizontal="right" vertical="center"/>
    </xf>
    <xf numFmtId="179" fontId="8" fillId="0" borderId="13" xfId="19" applyNumberFormat="1" applyFont="1" applyFill="1" applyBorder="1" applyAlignment="1" applyProtection="1">
      <alignment horizontal="right" vertical="center"/>
    </xf>
    <xf numFmtId="177" fontId="23" fillId="0" borderId="0" xfId="16" applyNumberFormat="1" applyFont="1">
      <alignment vertical="center"/>
    </xf>
    <xf numFmtId="179" fontId="15" fillId="2" borderId="24" xfId="19" applyNumberFormat="1" applyFont="1" applyFill="1" applyBorder="1" applyAlignment="1" applyProtection="1">
      <alignment horizontal="right" vertical="center"/>
    </xf>
    <xf numFmtId="179" fontId="15" fillId="0" borderId="25" xfId="19" applyNumberFormat="1" applyFont="1" applyFill="1" applyBorder="1" applyAlignment="1" applyProtection="1">
      <alignment horizontal="right" vertical="center"/>
    </xf>
    <xf numFmtId="179" fontId="15" fillId="0" borderId="0" xfId="19" applyNumberFormat="1" applyFont="1" applyFill="1" applyBorder="1" applyAlignment="1" applyProtection="1">
      <alignment horizontal="right" vertical="center"/>
    </xf>
    <xf numFmtId="0" fontId="32" fillId="0" borderId="0" xfId="16" applyFont="1">
      <alignment vertical="center"/>
    </xf>
    <xf numFmtId="0" fontId="24" fillId="0" borderId="0" xfId="16" applyFont="1">
      <alignment vertical="center"/>
    </xf>
    <xf numFmtId="179" fontId="23" fillId="0" borderId="0" xfId="16" applyNumberFormat="1" applyFont="1">
      <alignment vertical="center"/>
    </xf>
    <xf numFmtId="0" fontId="8" fillId="0" borderId="0" xfId="16" applyFont="1">
      <alignment vertical="center"/>
    </xf>
    <xf numFmtId="0" fontId="9" fillId="0" borderId="0" xfId="16" applyFont="1">
      <alignment vertical="center"/>
    </xf>
    <xf numFmtId="176" fontId="8" fillId="0" borderId="0" xfId="16" applyNumberFormat="1" applyFont="1">
      <alignment vertical="center"/>
    </xf>
    <xf numFmtId="176" fontId="10" fillId="0" borderId="0" xfId="18" applyNumberFormat="1" applyFont="1">
      <alignment vertical="center"/>
    </xf>
    <xf numFmtId="176" fontId="22" fillId="6" borderId="9" xfId="18" applyNumberFormat="1" applyFont="1" applyFill="1" applyBorder="1" applyAlignment="1">
      <alignment horizontal="center" vertical="center"/>
    </xf>
    <xf numFmtId="176" fontId="22" fillId="6" borderId="9" xfId="18" applyNumberFormat="1" applyFont="1" applyFill="1" applyBorder="1" applyAlignment="1">
      <alignment horizontal="centerContinuous" vertical="center"/>
    </xf>
    <xf numFmtId="38" fontId="12" fillId="0" borderId="0" xfId="10" applyFont="1" applyBorder="1" applyAlignment="1" applyProtection="1">
      <alignment horizontal="left" vertical="center"/>
    </xf>
    <xf numFmtId="176" fontId="22" fillId="6" borderId="18" xfId="18" applyNumberFormat="1" applyFont="1" applyFill="1" applyBorder="1" applyAlignment="1">
      <alignment horizontal="center" vertical="center"/>
    </xf>
    <xf numFmtId="176" fontId="22" fillId="6" borderId="20" xfId="18" quotePrefix="1" applyNumberFormat="1" applyFont="1" applyFill="1" applyBorder="1" applyAlignment="1">
      <alignment horizontal="center" vertical="center" wrapText="1"/>
    </xf>
    <xf numFmtId="0" fontId="7" fillId="0" borderId="0" xfId="16" applyFont="1">
      <alignment vertical="center"/>
    </xf>
    <xf numFmtId="0" fontId="7" fillId="0" borderId="11" xfId="18" applyFont="1" applyBorder="1" applyAlignment="1">
      <alignment horizontal="left" vertical="center"/>
    </xf>
    <xf numFmtId="0" fontId="7" fillId="0" borderId="0" xfId="17" applyFont="1" applyAlignment="1">
      <alignment horizontal="left" vertical="center"/>
    </xf>
    <xf numFmtId="182" fontId="7" fillId="0" borderId="26" xfId="19" applyNumberFormat="1" applyFont="1" applyFill="1" applyBorder="1" applyAlignment="1" applyProtection="1">
      <alignment horizontal="right" vertical="center"/>
    </xf>
    <xf numFmtId="182" fontId="7" fillId="0" borderId="0" xfId="19" applyNumberFormat="1" applyFont="1" applyFill="1" applyBorder="1" applyAlignment="1" applyProtection="1">
      <alignment horizontal="right" vertical="center"/>
    </xf>
    <xf numFmtId="182" fontId="7" fillId="0" borderId="13" xfId="19" applyNumberFormat="1" applyFont="1" applyBorder="1" applyAlignment="1" applyProtection="1">
      <alignment horizontal="right" vertical="center"/>
    </xf>
    <xf numFmtId="182" fontId="7" fillId="0" borderId="11" xfId="16" applyNumberFormat="1" applyFont="1" applyBorder="1">
      <alignment vertical="center"/>
    </xf>
    <xf numFmtId="0" fontId="7" fillId="0" borderId="11" xfId="16" applyFont="1" applyBorder="1">
      <alignment vertical="center"/>
    </xf>
    <xf numFmtId="0" fontId="7" fillId="0" borderId="0" xfId="18" applyFont="1" applyAlignment="1">
      <alignment horizontal="left" vertical="center"/>
    </xf>
    <xf numFmtId="182" fontId="7" fillId="0" borderId="1" xfId="19" applyNumberFormat="1" applyFont="1" applyFill="1" applyBorder="1" applyAlignment="1" applyProtection="1">
      <alignment horizontal="right" vertical="center"/>
    </xf>
    <xf numFmtId="182" fontId="7" fillId="0" borderId="4" xfId="19" applyNumberFormat="1" applyFont="1" applyBorder="1" applyAlignment="1" applyProtection="1">
      <alignment horizontal="right" vertical="center"/>
    </xf>
    <xf numFmtId="182" fontId="7" fillId="0" borderId="0" xfId="16" applyNumberFormat="1" applyFont="1">
      <alignment vertical="center"/>
    </xf>
    <xf numFmtId="0" fontId="27" fillId="0" borderId="0" xfId="16" applyFont="1">
      <alignment vertical="center"/>
    </xf>
    <xf numFmtId="0" fontId="35" fillId="0" borderId="0" xfId="16" applyFont="1">
      <alignment vertical="center"/>
    </xf>
    <xf numFmtId="182" fontId="23" fillId="0" borderId="0" xfId="16" applyNumberFormat="1" applyFont="1">
      <alignment vertical="center"/>
    </xf>
    <xf numFmtId="182" fontId="8" fillId="3" borderId="3" xfId="19" applyNumberFormat="1" applyFont="1" applyFill="1" applyBorder="1" applyAlignment="1" applyProtection="1">
      <alignment horizontal="right" vertical="center"/>
    </xf>
    <xf numFmtId="182" fontId="26" fillId="3" borderId="3" xfId="16" applyNumberFormat="1" applyFont="1" applyFill="1" applyBorder="1">
      <alignment vertical="center"/>
    </xf>
    <xf numFmtId="0" fontId="26" fillId="3" borderId="3" xfId="16" applyFont="1" applyFill="1" applyBorder="1">
      <alignment vertical="center"/>
    </xf>
    <xf numFmtId="182" fontId="8" fillId="3" borderId="3" xfId="2" applyNumberFormat="1" applyFont="1" applyFill="1" applyBorder="1" applyAlignment="1" applyProtection="1">
      <alignment horizontal="right" vertical="center"/>
    </xf>
    <xf numFmtId="0" fontId="8" fillId="3" borderId="3" xfId="2" applyNumberFormat="1" applyFont="1" applyFill="1" applyBorder="1" applyAlignment="1" applyProtection="1">
      <alignment horizontal="right" vertical="center"/>
    </xf>
    <xf numFmtId="178" fontId="7" fillId="0" borderId="13" xfId="19" applyNumberFormat="1" applyFont="1" applyFill="1" applyBorder="1" applyAlignment="1" applyProtection="1">
      <alignment horizontal="right" vertical="center"/>
    </xf>
    <xf numFmtId="183" fontId="7" fillId="0" borderId="4" xfId="19" applyNumberFormat="1" applyFont="1" applyFill="1" applyBorder="1" applyAlignment="1" applyProtection="1">
      <alignment horizontal="right" vertical="center"/>
    </xf>
    <xf numFmtId="179" fontId="7" fillId="0" borderId="13" xfId="19" applyNumberFormat="1" applyFont="1" applyFill="1" applyBorder="1" applyAlignment="1" applyProtection="1">
      <alignment horizontal="right" vertical="center"/>
    </xf>
    <xf numFmtId="176" fontId="22" fillId="4" borderId="33" xfId="18" applyNumberFormat="1" applyFont="1" applyFill="1" applyBorder="1" applyAlignment="1">
      <alignment horizontal="center" vertical="center"/>
    </xf>
    <xf numFmtId="184" fontId="7" fillId="0" borderId="13" xfId="8" applyNumberFormat="1" applyFont="1" applyFill="1" applyBorder="1" applyAlignment="1" applyProtection="1">
      <alignment horizontal="right" vertical="center"/>
    </xf>
    <xf numFmtId="184" fontId="7" fillId="0" borderId="4" xfId="8" applyNumberFormat="1" applyFont="1" applyFill="1" applyBorder="1" applyAlignment="1" applyProtection="1">
      <alignment horizontal="right" vertical="center"/>
    </xf>
    <xf numFmtId="184" fontId="33" fillId="0" borderId="25" xfId="8" applyNumberFormat="1" applyFont="1" applyFill="1" applyBorder="1" applyAlignment="1" applyProtection="1">
      <alignment horizontal="right" vertical="center"/>
    </xf>
    <xf numFmtId="185" fontId="7" fillId="0" borderId="13" xfId="8" applyNumberFormat="1" applyFont="1" applyFill="1" applyBorder="1" applyAlignment="1" applyProtection="1">
      <alignment horizontal="right" vertical="center"/>
    </xf>
    <xf numFmtId="185" fontId="7" fillId="0" borderId="4" xfId="8" applyNumberFormat="1" applyFont="1" applyFill="1" applyBorder="1" applyAlignment="1" applyProtection="1">
      <alignment horizontal="right" vertical="center"/>
    </xf>
    <xf numFmtId="176" fontId="22" fillId="4" borderId="34" xfId="18" applyNumberFormat="1" applyFont="1" applyFill="1" applyBorder="1" applyAlignment="1">
      <alignment horizontal="centerContinuous" vertical="center"/>
    </xf>
    <xf numFmtId="178" fontId="8" fillId="3" borderId="36" xfId="19" applyNumberFormat="1" applyFont="1" applyFill="1" applyBorder="1" applyAlignment="1" applyProtection="1">
      <alignment horizontal="right" vertical="center"/>
    </xf>
    <xf numFmtId="182" fontId="7" fillId="0" borderId="37" xfId="16" applyNumberFormat="1" applyFont="1" applyBorder="1">
      <alignment vertical="center"/>
    </xf>
    <xf numFmtId="182" fontId="7" fillId="0" borderId="35" xfId="16" applyNumberFormat="1" applyFont="1" applyBorder="1">
      <alignment vertical="center"/>
    </xf>
    <xf numFmtId="182" fontId="23" fillId="0" borderId="35" xfId="16" applyNumberFormat="1" applyFont="1" applyBorder="1">
      <alignment vertical="center"/>
    </xf>
    <xf numFmtId="182" fontId="26" fillId="3" borderId="36" xfId="16" applyNumberFormat="1" applyFont="1" applyFill="1" applyBorder="1">
      <alignment vertical="center"/>
    </xf>
    <xf numFmtId="182" fontId="8" fillId="3" borderId="36" xfId="2" applyNumberFormat="1" applyFont="1" applyFill="1" applyBorder="1" applyAlignment="1" applyProtection="1">
      <alignment horizontal="right" vertical="center"/>
    </xf>
    <xf numFmtId="0" fontId="7" fillId="0" borderId="37" xfId="16" applyFont="1" applyBorder="1">
      <alignment vertical="center"/>
    </xf>
    <xf numFmtId="0" fontId="7" fillId="0" borderId="35" xfId="16" applyFont="1" applyBorder="1">
      <alignment vertical="center"/>
    </xf>
    <xf numFmtId="176" fontId="22" fillId="0" borderId="0" xfId="18" applyNumberFormat="1" applyFont="1" applyAlignment="1">
      <alignment horizontal="centerContinuous" vertical="center"/>
    </xf>
    <xf numFmtId="176" fontId="22" fillId="0" borderId="0" xfId="18" applyNumberFormat="1" applyFont="1" applyAlignment="1">
      <alignment horizontal="center" vertical="center"/>
    </xf>
    <xf numFmtId="176" fontId="22" fillId="0" borderId="0" xfId="18" quotePrefix="1" applyNumberFormat="1" applyFont="1" applyAlignment="1">
      <alignment horizontal="center" vertical="center" wrapText="1"/>
    </xf>
    <xf numFmtId="182" fontId="7" fillId="0" borderId="13" xfId="16" applyNumberFormat="1" applyFont="1" applyBorder="1">
      <alignment vertical="center"/>
    </xf>
    <xf numFmtId="182" fontId="7" fillId="0" borderId="4" xfId="16" applyNumberFormat="1" applyFont="1" applyBorder="1">
      <alignment vertical="center"/>
    </xf>
    <xf numFmtId="0" fontId="7" fillId="0" borderId="13" xfId="16" applyFont="1" applyBorder="1">
      <alignment vertical="center"/>
    </xf>
    <xf numFmtId="0" fontId="7" fillId="0" borderId="4" xfId="16" applyFont="1" applyBorder="1">
      <alignment vertical="center"/>
    </xf>
    <xf numFmtId="176" fontId="22" fillId="0" borderId="7" xfId="18" applyNumberFormat="1" applyFont="1" applyBorder="1" applyAlignment="1">
      <alignment horizontal="centerContinuous" vertical="center"/>
    </xf>
    <xf numFmtId="182" fontId="26" fillId="0" borderId="0" xfId="16" applyNumberFormat="1" applyFont="1">
      <alignment vertical="center"/>
    </xf>
    <xf numFmtId="182" fontId="8" fillId="0" borderId="0" xfId="2" applyNumberFormat="1" applyFont="1" applyFill="1" applyBorder="1" applyAlignment="1" applyProtection="1">
      <alignment horizontal="right" vertical="center"/>
    </xf>
    <xf numFmtId="0" fontId="7" fillId="0" borderId="13" xfId="19" applyNumberFormat="1" applyFont="1" applyFill="1" applyBorder="1" applyAlignment="1" applyProtection="1">
      <alignment horizontal="right" vertical="center"/>
    </xf>
    <xf numFmtId="0" fontId="7" fillId="0" borderId="4" xfId="19" applyNumberFormat="1" applyFont="1" applyFill="1" applyBorder="1" applyAlignment="1" applyProtection="1">
      <alignment horizontal="right" vertical="center"/>
    </xf>
    <xf numFmtId="0" fontId="33" fillId="0" borderId="25" xfId="19" applyNumberFormat="1" applyFont="1" applyFill="1" applyBorder="1" applyAlignment="1" applyProtection="1">
      <alignment horizontal="right" vertical="center"/>
    </xf>
    <xf numFmtId="49" fontId="7" fillId="0" borderId="4" xfId="19" applyNumberFormat="1" applyFont="1" applyFill="1" applyBorder="1" applyAlignment="1" applyProtection="1">
      <alignment horizontal="right" vertical="center"/>
    </xf>
    <xf numFmtId="0" fontId="33" fillId="0" borderId="5" xfId="18" applyFont="1" applyBorder="1" applyAlignment="1">
      <alignment horizontal="left" vertical="center"/>
    </xf>
    <xf numFmtId="0" fontId="33" fillId="0" borderId="5" xfId="18" applyFont="1" applyBorder="1" applyAlignment="1">
      <alignment horizontal="center" vertical="center"/>
    </xf>
    <xf numFmtId="0" fontId="33" fillId="0" borderId="5" xfId="17" applyFont="1" applyBorder="1" applyAlignment="1">
      <alignment horizontal="left" vertical="center"/>
    </xf>
    <xf numFmtId="0" fontId="37" fillId="0" borderId="22" xfId="18" applyFont="1" applyBorder="1" applyAlignment="1">
      <alignment horizontal="left" vertical="center"/>
    </xf>
    <xf numFmtId="0" fontId="33" fillId="0" borderId="22" xfId="18" applyFont="1" applyBorder="1" applyAlignment="1">
      <alignment horizontal="center" vertical="center"/>
    </xf>
    <xf numFmtId="0" fontId="33" fillId="0" borderId="22" xfId="17" applyFont="1" applyBorder="1" applyAlignment="1">
      <alignment horizontal="left" vertical="center"/>
    </xf>
    <xf numFmtId="0" fontId="33" fillId="0" borderId="25" xfId="18" applyFont="1" applyBorder="1" applyAlignment="1">
      <alignment horizontal="left" vertical="center"/>
    </xf>
    <xf numFmtId="0" fontId="7" fillId="0" borderId="11" xfId="18" applyFont="1" applyBorder="1">
      <alignment vertical="center"/>
    </xf>
    <xf numFmtId="0" fontId="7" fillId="0" borderId="11" xfId="18" applyFont="1" applyBorder="1" applyAlignment="1">
      <alignment horizontal="center" vertical="center"/>
    </xf>
    <xf numFmtId="0" fontId="7" fillId="0" borderId="11" xfId="17" applyFont="1" applyBorder="1">
      <alignment vertical="center"/>
    </xf>
    <xf numFmtId="0" fontId="7" fillId="0" borderId="11" xfId="5" applyFont="1" applyBorder="1">
      <alignment vertical="center"/>
    </xf>
    <xf numFmtId="0" fontId="7" fillId="0" borderId="11" xfId="5" applyFont="1" applyBorder="1" applyAlignment="1">
      <alignment horizontal="center" vertical="center"/>
    </xf>
    <xf numFmtId="0" fontId="7" fillId="0" borderId="11" xfId="4" applyFont="1" applyBorder="1">
      <alignment vertical="center"/>
    </xf>
    <xf numFmtId="0" fontId="37" fillId="0" borderId="22" xfId="5" applyFont="1" applyBorder="1" applyAlignment="1">
      <alignment horizontal="left" vertical="center"/>
    </xf>
    <xf numFmtId="0" fontId="33" fillId="0" borderId="22" xfId="5" applyFont="1" applyBorder="1" applyAlignment="1">
      <alignment horizontal="center" vertical="center"/>
    </xf>
    <xf numFmtId="0" fontId="33" fillId="0" borderId="22" xfId="4" applyFont="1" applyBorder="1" applyAlignment="1">
      <alignment horizontal="left" vertical="center"/>
    </xf>
    <xf numFmtId="0" fontId="33" fillId="0" borderId="22" xfId="18" applyFont="1" applyBorder="1" applyAlignment="1">
      <alignment horizontal="left" vertical="center"/>
    </xf>
    <xf numFmtId="182" fontId="33" fillId="0" borderId="24" xfId="19" applyNumberFormat="1" applyFont="1" applyFill="1" applyBorder="1" applyAlignment="1" applyProtection="1">
      <alignment horizontal="right" vertical="center"/>
    </xf>
    <xf numFmtId="182" fontId="33" fillId="0" borderId="22" xfId="19" applyNumberFormat="1" applyFont="1" applyFill="1" applyBorder="1" applyAlignment="1" applyProtection="1">
      <alignment horizontal="right" vertical="center"/>
    </xf>
    <xf numFmtId="182" fontId="33" fillId="0" borderId="25" xfId="19" applyNumberFormat="1" applyFont="1" applyBorder="1" applyAlignment="1" applyProtection="1">
      <alignment horizontal="right" vertical="center"/>
    </xf>
    <xf numFmtId="182" fontId="33" fillId="0" borderId="25" xfId="2" applyNumberFormat="1" applyFont="1" applyFill="1" applyBorder="1" applyAlignment="1" applyProtection="1">
      <alignment horizontal="right" vertical="center"/>
    </xf>
    <xf numFmtId="182" fontId="33" fillId="0" borderId="0" xfId="2" applyNumberFormat="1" applyFont="1" applyFill="1" applyBorder="1" applyAlignment="1" applyProtection="1">
      <alignment horizontal="right" vertical="center"/>
    </xf>
    <xf numFmtId="182" fontId="33" fillId="0" borderId="38" xfId="2" applyNumberFormat="1" applyFont="1" applyBorder="1" applyAlignment="1" applyProtection="1">
      <alignment horizontal="right" vertical="center"/>
    </xf>
    <xf numFmtId="0" fontId="38" fillId="0" borderId="0" xfId="16" applyFont="1">
      <alignment vertical="center"/>
    </xf>
    <xf numFmtId="0" fontId="33" fillId="0" borderId="22" xfId="2" applyNumberFormat="1" applyFont="1" applyFill="1" applyBorder="1" applyAlignment="1" applyProtection="1">
      <alignment horizontal="right" vertical="center"/>
    </xf>
    <xf numFmtId="0" fontId="33" fillId="0" borderId="25" xfId="2" applyNumberFormat="1" applyFont="1" applyFill="1" applyBorder="1" applyAlignment="1" applyProtection="1">
      <alignment horizontal="right" vertical="center"/>
    </xf>
    <xf numFmtId="182" fontId="33" fillId="0" borderId="22" xfId="2" applyNumberFormat="1" applyFont="1" applyFill="1" applyBorder="1" applyAlignment="1" applyProtection="1">
      <alignment horizontal="right" vertical="center"/>
    </xf>
    <xf numFmtId="0" fontId="33" fillId="0" borderId="0" xfId="2" applyNumberFormat="1" applyFont="1" applyFill="1" applyBorder="1" applyAlignment="1" applyProtection="1">
      <alignment horizontal="right" vertical="center"/>
    </xf>
    <xf numFmtId="0" fontId="33" fillId="0" borderId="38" xfId="2" applyNumberFormat="1" applyFont="1" applyBorder="1" applyAlignment="1" applyProtection="1">
      <alignment horizontal="right" vertical="center"/>
    </xf>
    <xf numFmtId="179" fontId="33" fillId="0" borderId="25" xfId="19" applyNumberFormat="1" applyFont="1" applyBorder="1" applyAlignment="1" applyProtection="1">
      <alignment horizontal="right" vertical="center"/>
    </xf>
    <xf numFmtId="37" fontId="33" fillId="0" borderId="25" xfId="19" applyNumberFormat="1" applyFont="1" applyFill="1" applyBorder="1" applyAlignment="1" applyProtection="1">
      <alignment horizontal="right" vertical="center"/>
    </xf>
    <xf numFmtId="179" fontId="38" fillId="0" borderId="0" xfId="18" applyNumberFormat="1" applyFont="1">
      <alignment vertical="center"/>
    </xf>
    <xf numFmtId="0" fontId="38" fillId="0" borderId="0" xfId="18" applyFont="1">
      <alignment vertical="center"/>
    </xf>
    <xf numFmtId="0" fontId="26" fillId="0" borderId="0" xfId="18" applyFont="1">
      <alignment vertical="center"/>
    </xf>
    <xf numFmtId="37" fontId="33" fillId="0" borderId="25" xfId="19" applyNumberFormat="1" applyFont="1" applyBorder="1" applyAlignment="1" applyProtection="1">
      <alignment horizontal="right" vertical="center"/>
    </xf>
    <xf numFmtId="37" fontId="33" fillId="0" borderId="24" xfId="19" applyNumberFormat="1" applyFont="1" applyFill="1" applyBorder="1" applyAlignment="1" applyProtection="1">
      <alignment horizontal="right" vertical="center"/>
    </xf>
    <xf numFmtId="37" fontId="33" fillId="0" borderId="22" xfId="19" applyNumberFormat="1" applyFont="1" applyFill="1" applyBorder="1" applyAlignment="1" applyProtection="1">
      <alignment horizontal="right" vertical="center"/>
    </xf>
    <xf numFmtId="179" fontId="33" fillId="0" borderId="1" xfId="19" applyNumberFormat="1" applyFont="1" applyFill="1" applyBorder="1" applyAlignment="1" applyProtection="1">
      <alignment horizontal="right" vertical="center"/>
    </xf>
    <xf numFmtId="179" fontId="33" fillId="0" borderId="4" xfId="19" applyNumberFormat="1" applyFont="1" applyFill="1" applyBorder="1" applyAlignment="1" applyProtection="1">
      <alignment horizontal="right" vertical="center"/>
    </xf>
    <xf numFmtId="185" fontId="33" fillId="0" borderId="11" xfId="19" applyNumberFormat="1" applyFont="1" applyFill="1" applyBorder="1" applyAlignment="1" applyProtection="1">
      <alignment horizontal="right" vertical="center"/>
    </xf>
    <xf numFmtId="0" fontId="33" fillId="0" borderId="11" xfId="19" applyNumberFormat="1" applyFont="1" applyFill="1" applyBorder="1" applyAlignment="1" applyProtection="1">
      <alignment horizontal="right" vertical="center"/>
    </xf>
    <xf numFmtId="185" fontId="33" fillId="0" borderId="0" xfId="19" applyNumberFormat="1" applyFont="1" applyFill="1" applyBorder="1" applyAlignment="1" applyProtection="1">
      <alignment horizontal="right" vertical="center"/>
    </xf>
    <xf numFmtId="0" fontId="33" fillId="0" borderId="0" xfId="19" applyNumberFormat="1" applyFont="1" applyFill="1" applyBorder="1" applyAlignment="1" applyProtection="1">
      <alignment horizontal="right" vertical="center"/>
    </xf>
    <xf numFmtId="179" fontId="33" fillId="0" borderId="0" xfId="19" applyNumberFormat="1" applyFont="1" applyFill="1" applyBorder="1" applyAlignment="1" applyProtection="1">
      <alignment horizontal="right" vertical="center"/>
    </xf>
    <xf numFmtId="0" fontId="33" fillId="0" borderId="13" xfId="19" applyNumberFormat="1" applyFont="1" applyFill="1" applyBorder="1" applyAlignment="1" applyProtection="1">
      <alignment horizontal="right" vertical="center"/>
    </xf>
    <xf numFmtId="0" fontId="33" fillId="0" borderId="4" xfId="19" applyNumberFormat="1" applyFont="1" applyFill="1" applyBorder="1" applyAlignment="1" applyProtection="1">
      <alignment horizontal="right" vertical="center"/>
    </xf>
    <xf numFmtId="0" fontId="25" fillId="2" borderId="0" xfId="18" applyFont="1" applyFill="1" applyAlignment="1">
      <alignment horizontal="left" vertical="center" wrapText="1"/>
    </xf>
    <xf numFmtId="176" fontId="22" fillId="5" borderId="0" xfId="18" quotePrefix="1" applyNumberFormat="1" applyFont="1" applyFill="1" applyAlignment="1">
      <alignment horizontal="center" vertical="center" wrapText="1"/>
    </xf>
    <xf numFmtId="176" fontId="22" fillId="5" borderId="21" xfId="18" quotePrefix="1" applyNumberFormat="1" applyFont="1" applyFill="1" applyBorder="1" applyAlignment="1">
      <alignment horizontal="center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0" fontId="22" fillId="5" borderId="0" xfId="18" quotePrefix="1" applyFont="1" applyFill="1" applyAlignment="1">
      <alignment horizontal="center" vertical="center" wrapText="1"/>
    </xf>
    <xf numFmtId="0" fontId="22" fillId="5" borderId="21" xfId="18" quotePrefix="1" applyFont="1" applyFill="1" applyBorder="1" applyAlignment="1">
      <alignment horizontal="center" vertical="center" wrapText="1"/>
    </xf>
  </cellXfs>
  <cellStyles count="24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桁区切り" xfId="13" builtinId="6"/>
    <cellStyle name="桁区切り 11 2" xfId="12" xr:uid="{00000000-0005-0000-0000-000004000000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3" xfId="16" xr:uid="{62A8917E-71A1-4449-A9E5-1E9C6E8EC057}"/>
  </cellStyles>
  <dxfs count="77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52</xdr:row>
      <xdr:rowOff>133350</xdr:rowOff>
    </xdr:from>
    <xdr:to>
      <xdr:col>3</xdr:col>
      <xdr:colOff>28575</xdr:colOff>
      <xdr:row>55</xdr:row>
      <xdr:rowOff>145928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3312064-39C8-4D4C-919D-F26AEB3EE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039475"/>
          <a:ext cx="5410200" cy="612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39</xdr:row>
      <xdr:rowOff>182862</xdr:rowOff>
    </xdr:from>
    <xdr:to>
      <xdr:col>2</xdr:col>
      <xdr:colOff>228600</xdr:colOff>
      <xdr:row>42</xdr:row>
      <xdr:rowOff>190500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A4EC3FB-FB96-4F19-B40D-58D140CD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488662"/>
          <a:ext cx="4057650" cy="607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W45"/>
  <sheetViews>
    <sheetView showGridLines="0" zoomScale="85" zoomScaleNormal="85" workbookViewId="0">
      <selection activeCell="H2" sqref="H2"/>
    </sheetView>
  </sheetViews>
  <sheetFormatPr defaultColWidth="9" defaultRowHeight="15" x14ac:dyDescent="0.2"/>
  <cols>
    <col min="1" max="1" width="1.6328125" style="48" customWidth="1"/>
    <col min="2" max="2" width="40.453125" style="48" customWidth="1"/>
    <col min="3" max="3" width="5.453125" style="177" customWidth="1"/>
    <col min="4" max="4" width="27.90625" style="130" customWidth="1"/>
    <col min="5" max="11" width="11.6328125" style="48" customWidth="1"/>
    <col min="12" max="12" width="1.6328125" style="178" customWidth="1"/>
    <col min="13" max="13" width="11.6328125" style="48" customWidth="1"/>
    <col min="14" max="15" width="1.6328125" style="178" customWidth="1"/>
    <col min="16" max="17" width="11.6328125" style="48" customWidth="1"/>
    <col min="18" max="18" width="1.6328125" style="178" customWidth="1"/>
    <col min="19" max="19" width="11.6328125" style="48" customWidth="1"/>
    <col min="20" max="16384" width="9" style="48"/>
  </cols>
  <sheetData>
    <row r="1" spans="1:19" s="40" customFormat="1" ht="40" customHeight="1" x14ac:dyDescent="0.2">
      <c r="B1" s="41" t="s">
        <v>0</v>
      </c>
      <c r="C1" s="44"/>
      <c r="D1" s="43"/>
      <c r="G1" s="43"/>
      <c r="L1" s="135"/>
      <c r="N1" s="135"/>
      <c r="O1" s="135"/>
      <c r="R1" s="135"/>
    </row>
    <row r="2" spans="1:19" s="40" customFormat="1" ht="40" customHeight="1" x14ac:dyDescent="0.2">
      <c r="B2" s="41" t="s">
        <v>1</v>
      </c>
      <c r="C2" s="44"/>
      <c r="D2" s="43"/>
      <c r="L2" s="135"/>
      <c r="N2" s="135"/>
      <c r="O2" s="135"/>
      <c r="R2" s="135"/>
    </row>
    <row r="3" spans="1:19" s="40" customFormat="1" ht="15" customHeight="1" x14ac:dyDescent="0.2">
      <c r="B3" s="41"/>
      <c r="C3" s="44"/>
      <c r="D3" s="43"/>
      <c r="K3" s="188"/>
      <c r="L3" s="48"/>
      <c r="M3" s="51"/>
      <c r="N3" s="48"/>
      <c r="O3" s="48"/>
      <c r="P3" s="51"/>
      <c r="R3" s="48"/>
      <c r="S3" s="51" t="s">
        <v>124</v>
      </c>
    </row>
    <row r="4" spans="1:19" s="140" customFormat="1" ht="15" customHeight="1" x14ac:dyDescent="0.2">
      <c r="A4" s="136"/>
      <c r="B4" s="420"/>
      <c r="C4" s="420"/>
      <c r="D4" s="420"/>
      <c r="E4" s="189" t="s">
        <v>2</v>
      </c>
      <c r="F4" s="190" t="s">
        <v>3</v>
      </c>
      <c r="G4" s="191" t="s">
        <v>4</v>
      </c>
      <c r="H4" s="191" t="s">
        <v>5</v>
      </c>
      <c r="I4" s="192" t="s">
        <v>6</v>
      </c>
      <c r="J4" s="192" t="s">
        <v>7</v>
      </c>
      <c r="K4" s="192" t="s">
        <v>9</v>
      </c>
      <c r="L4" s="60"/>
      <c r="M4" s="345" t="s">
        <v>8</v>
      </c>
      <c r="N4" s="60"/>
      <c r="O4" s="60"/>
      <c r="P4" s="61" t="s">
        <v>7</v>
      </c>
      <c r="Q4" s="193" t="s">
        <v>9</v>
      </c>
      <c r="R4" s="60"/>
      <c r="S4" s="63" t="s">
        <v>8</v>
      </c>
    </row>
    <row r="5" spans="1:19" s="140" customFormat="1" ht="15" customHeight="1" x14ac:dyDescent="0.2">
      <c r="A5" s="136" t="s">
        <v>10</v>
      </c>
      <c r="B5" s="420"/>
      <c r="C5" s="420"/>
      <c r="D5" s="420"/>
      <c r="E5" s="141" t="s">
        <v>11</v>
      </c>
      <c r="F5" s="69" t="s">
        <v>11</v>
      </c>
      <c r="G5" s="142" t="s">
        <v>11</v>
      </c>
      <c r="H5" s="143" t="s">
        <v>11</v>
      </c>
      <c r="I5" s="143" t="s">
        <v>12</v>
      </c>
      <c r="J5" s="143" t="s">
        <v>12</v>
      </c>
      <c r="K5" s="68" t="s">
        <v>120</v>
      </c>
      <c r="L5" s="361"/>
      <c r="M5" s="69" t="s">
        <v>121</v>
      </c>
      <c r="N5" s="60"/>
      <c r="O5" s="60"/>
      <c r="P5" s="70" t="s">
        <v>13</v>
      </c>
      <c r="Q5" s="145" t="s">
        <v>13</v>
      </c>
      <c r="R5" s="60"/>
      <c r="S5" s="72" t="s">
        <v>13</v>
      </c>
    </row>
    <row r="6" spans="1:19" s="140" customFormat="1" ht="15" customHeight="1" x14ac:dyDescent="0.2">
      <c r="B6" s="420"/>
      <c r="C6" s="420"/>
      <c r="D6" s="420"/>
      <c r="E6" s="146" t="s">
        <v>14</v>
      </c>
      <c r="F6" s="77" t="s">
        <v>14</v>
      </c>
      <c r="G6" s="147" t="s">
        <v>14</v>
      </c>
      <c r="H6" s="148" t="s">
        <v>14</v>
      </c>
      <c r="I6" s="148" t="s">
        <v>14</v>
      </c>
      <c r="J6" s="148" t="s">
        <v>14</v>
      </c>
      <c r="K6" s="76" t="s">
        <v>122</v>
      </c>
      <c r="L6" s="362"/>
      <c r="M6" s="77" t="s">
        <v>123</v>
      </c>
      <c r="N6" s="60"/>
      <c r="O6" s="60"/>
      <c r="P6" s="421" t="s">
        <v>15</v>
      </c>
      <c r="Q6" s="422"/>
      <c r="R6" s="60"/>
      <c r="S6" s="150"/>
    </row>
    <row r="7" spans="1:19" s="140" customFormat="1" ht="13.5" x14ac:dyDescent="0.2">
      <c r="B7" s="80" t="s">
        <v>16</v>
      </c>
      <c r="C7" s="151"/>
      <c r="D7" s="81" t="s">
        <v>17</v>
      </c>
      <c r="E7" s="1"/>
      <c r="F7" s="1"/>
      <c r="G7" s="1"/>
      <c r="H7" s="1"/>
      <c r="I7" s="1"/>
      <c r="J7" s="1"/>
      <c r="K7" s="1"/>
      <c r="L7" s="152"/>
      <c r="M7" s="1"/>
      <c r="N7" s="152"/>
      <c r="O7" s="152"/>
      <c r="P7" s="194"/>
      <c r="Q7" s="1"/>
      <c r="R7" s="152"/>
      <c r="S7" s="1"/>
    </row>
    <row r="8" spans="1:19" s="140" customFormat="1" ht="13.5" x14ac:dyDescent="0.2">
      <c r="B8" s="195" t="s">
        <v>18</v>
      </c>
      <c r="C8" s="154" t="s">
        <v>19</v>
      </c>
      <c r="D8" s="196" t="s">
        <v>20</v>
      </c>
      <c r="E8" s="2"/>
      <c r="F8" s="3"/>
      <c r="G8" s="3"/>
      <c r="H8" s="4"/>
      <c r="I8" s="4"/>
      <c r="J8" s="4"/>
      <c r="K8" s="305"/>
      <c r="L8" s="100"/>
      <c r="M8" s="5"/>
      <c r="N8" s="100"/>
      <c r="O8" s="100"/>
      <c r="P8" s="118"/>
      <c r="Q8" s="305"/>
      <c r="R8" s="100"/>
      <c r="S8" s="5"/>
    </row>
    <row r="9" spans="1:19" s="153" customFormat="1" ht="13.5" x14ac:dyDescent="0.2">
      <c r="B9" s="101" t="s">
        <v>21</v>
      </c>
      <c r="C9" s="176"/>
      <c r="D9" s="102" t="s">
        <v>22</v>
      </c>
      <c r="E9" s="6">
        <v>458</v>
      </c>
      <c r="F9" s="7">
        <v>646</v>
      </c>
      <c r="G9" s="7">
        <v>523</v>
      </c>
      <c r="H9" s="8">
        <v>633</v>
      </c>
      <c r="I9" s="8">
        <v>581</v>
      </c>
      <c r="J9" s="9">
        <v>1011</v>
      </c>
      <c r="K9" s="9">
        <f>330+190+20</f>
        <v>540</v>
      </c>
      <c r="L9" s="10"/>
      <c r="M9" s="180">
        <f>K9-J9</f>
        <v>-471</v>
      </c>
      <c r="N9" s="12"/>
      <c r="O9" s="10"/>
      <c r="P9" s="197">
        <v>32</v>
      </c>
      <c r="Q9" s="9">
        <v>45</v>
      </c>
      <c r="R9" s="198"/>
      <c r="S9" s="11">
        <f>Q9-P9</f>
        <v>13</v>
      </c>
    </row>
    <row r="10" spans="1:19" s="153" customFormat="1" ht="13.5" x14ac:dyDescent="0.2">
      <c r="B10" s="101" t="s">
        <v>23</v>
      </c>
      <c r="C10" s="176"/>
      <c r="D10" s="102" t="s">
        <v>24</v>
      </c>
      <c r="E10" s="6">
        <v>112</v>
      </c>
      <c r="F10" s="7">
        <v>201</v>
      </c>
      <c r="G10" s="7">
        <v>193</v>
      </c>
      <c r="H10" s="8">
        <v>76</v>
      </c>
      <c r="I10" s="8">
        <v>107</v>
      </c>
      <c r="J10" s="9">
        <v>138</v>
      </c>
      <c r="K10" s="9">
        <v>130</v>
      </c>
      <c r="L10" s="10"/>
      <c r="M10" s="180">
        <f>K10-J10</f>
        <v>-8</v>
      </c>
      <c r="N10" s="12"/>
      <c r="O10" s="10"/>
      <c r="P10" s="197">
        <v>82</v>
      </c>
      <c r="Q10" s="9">
        <v>13</v>
      </c>
      <c r="R10" s="198"/>
      <c r="S10" s="11">
        <f t="shared" ref="S10:S11" si="0">Q10-P10</f>
        <v>-69</v>
      </c>
    </row>
    <row r="11" spans="1:19" s="140" customFormat="1" ht="13.5" x14ac:dyDescent="0.2">
      <c r="B11" s="374" t="s">
        <v>25</v>
      </c>
      <c r="C11" s="375"/>
      <c r="D11" s="376" t="s">
        <v>26</v>
      </c>
      <c r="E11" s="23">
        <v>571</v>
      </c>
      <c r="F11" s="23">
        <v>848</v>
      </c>
      <c r="G11" s="24">
        <v>717</v>
      </c>
      <c r="H11" s="25">
        <v>710</v>
      </c>
      <c r="I11" s="25">
        <v>688</v>
      </c>
      <c r="J11" s="26">
        <v>1150</v>
      </c>
      <c r="K11" s="26">
        <f>SUM(K9:K10)</f>
        <v>670</v>
      </c>
      <c r="L11" s="27"/>
      <c r="M11" s="181">
        <f>K11-J11</f>
        <v>-480</v>
      </c>
      <c r="N11" s="29"/>
      <c r="O11" s="27"/>
      <c r="P11" s="199">
        <f>SUM(P9:P10)</f>
        <v>114</v>
      </c>
      <c r="Q11" s="26">
        <f>SUM(Q9:Q10)</f>
        <v>58</v>
      </c>
      <c r="R11" s="200"/>
      <c r="S11" s="28">
        <f t="shared" si="0"/>
        <v>-56</v>
      </c>
    </row>
    <row r="12" spans="1:19" s="140" customFormat="1" ht="13.5" x14ac:dyDescent="0.2">
      <c r="B12" s="50" t="s">
        <v>27</v>
      </c>
      <c r="C12" s="159" t="s">
        <v>28</v>
      </c>
      <c r="D12" s="201" t="s">
        <v>29</v>
      </c>
      <c r="E12" s="7"/>
      <c r="F12" s="7"/>
      <c r="G12" s="7"/>
      <c r="H12" s="8"/>
      <c r="I12" s="8"/>
      <c r="J12" s="9"/>
      <c r="K12" s="9"/>
      <c r="L12" s="10"/>
      <c r="M12" s="180"/>
      <c r="N12" s="12"/>
      <c r="O12" s="10"/>
      <c r="P12" s="197"/>
      <c r="Q12" s="9"/>
      <c r="R12" s="198"/>
      <c r="S12" s="11"/>
    </row>
    <row r="13" spans="1:19" s="153" customFormat="1" ht="13.5" x14ac:dyDescent="0.2">
      <c r="B13" s="101" t="s">
        <v>21</v>
      </c>
      <c r="C13" s="176"/>
      <c r="D13" s="102" t="s">
        <v>22</v>
      </c>
      <c r="E13" s="7">
        <v>1140</v>
      </c>
      <c r="F13" s="7">
        <v>1050</v>
      </c>
      <c r="G13" s="7">
        <v>916</v>
      </c>
      <c r="H13" s="8">
        <v>893</v>
      </c>
      <c r="I13" s="8">
        <v>882</v>
      </c>
      <c r="J13" s="9">
        <v>1492</v>
      </c>
      <c r="K13" s="9">
        <f>810+90</f>
        <v>900</v>
      </c>
      <c r="L13" s="10"/>
      <c r="M13" s="180">
        <f>K13-J13</f>
        <v>-592</v>
      </c>
      <c r="N13" s="12"/>
      <c r="O13" s="10"/>
      <c r="P13" s="197">
        <v>353</v>
      </c>
      <c r="Q13" s="9">
        <v>470</v>
      </c>
      <c r="R13" s="198"/>
      <c r="S13" s="11">
        <f t="shared" ref="S13:S16" si="1">Q13-P13</f>
        <v>117</v>
      </c>
    </row>
    <row r="14" spans="1:19" s="153" customFormat="1" ht="13.5" x14ac:dyDescent="0.2">
      <c r="B14" s="101" t="s">
        <v>23</v>
      </c>
      <c r="C14" s="176"/>
      <c r="D14" s="102" t="s">
        <v>24</v>
      </c>
      <c r="E14" s="7">
        <v>212</v>
      </c>
      <c r="F14" s="7">
        <v>280</v>
      </c>
      <c r="G14" s="7">
        <v>202</v>
      </c>
      <c r="H14" s="8">
        <v>215</v>
      </c>
      <c r="I14" s="8">
        <v>277</v>
      </c>
      <c r="J14" s="9">
        <v>260</v>
      </c>
      <c r="K14" s="9">
        <v>250</v>
      </c>
      <c r="L14" s="10"/>
      <c r="M14" s="180">
        <f>K14-J14</f>
        <v>-10</v>
      </c>
      <c r="N14" s="12"/>
      <c r="O14" s="10"/>
      <c r="P14" s="197">
        <v>85</v>
      </c>
      <c r="Q14" s="9">
        <v>100</v>
      </c>
      <c r="R14" s="198"/>
      <c r="S14" s="11">
        <f>Q14-P14</f>
        <v>15</v>
      </c>
    </row>
    <row r="15" spans="1:19" s="153" customFormat="1" ht="13.5" x14ac:dyDescent="0.2">
      <c r="B15" s="101" t="s">
        <v>30</v>
      </c>
      <c r="C15" s="176"/>
      <c r="D15" s="102" t="s">
        <v>31</v>
      </c>
      <c r="E15" s="7">
        <v>176</v>
      </c>
      <c r="F15" s="7">
        <v>247</v>
      </c>
      <c r="G15" s="7">
        <v>189</v>
      </c>
      <c r="H15" s="8">
        <v>169</v>
      </c>
      <c r="I15" s="8">
        <v>269</v>
      </c>
      <c r="J15" s="9">
        <v>264</v>
      </c>
      <c r="K15" s="9">
        <v>170</v>
      </c>
      <c r="L15" s="10"/>
      <c r="M15" s="180">
        <f>K15-J15</f>
        <v>-94</v>
      </c>
      <c r="N15" s="12"/>
      <c r="O15" s="10"/>
      <c r="P15" s="197">
        <v>54</v>
      </c>
      <c r="Q15" s="9">
        <v>22</v>
      </c>
      <c r="R15" s="198"/>
      <c r="S15" s="13">
        <f t="shared" si="1"/>
        <v>-32</v>
      </c>
    </row>
    <row r="16" spans="1:19" s="140" customFormat="1" ht="13.5" x14ac:dyDescent="0.2">
      <c r="B16" s="374" t="s">
        <v>32</v>
      </c>
      <c r="C16" s="375"/>
      <c r="D16" s="376" t="s">
        <v>33</v>
      </c>
      <c r="E16" s="23">
        <v>1530</v>
      </c>
      <c r="F16" s="23">
        <v>1578</v>
      </c>
      <c r="G16" s="24">
        <v>1308</v>
      </c>
      <c r="H16" s="25">
        <v>1278</v>
      </c>
      <c r="I16" s="25">
        <v>1428</v>
      </c>
      <c r="J16" s="26">
        <v>2017</v>
      </c>
      <c r="K16" s="26">
        <f>SUM(K13:K15)</f>
        <v>1320</v>
      </c>
      <c r="L16" s="27"/>
      <c r="M16" s="181">
        <f>K16-J16</f>
        <v>-697</v>
      </c>
      <c r="N16" s="29"/>
      <c r="O16" s="27"/>
      <c r="P16" s="199">
        <f>SUM(P13:P15)</f>
        <v>492</v>
      </c>
      <c r="Q16" s="26">
        <f>SUM(Q13:Q15)</f>
        <v>592</v>
      </c>
      <c r="R16" s="200"/>
      <c r="S16" s="28">
        <f t="shared" si="1"/>
        <v>100</v>
      </c>
    </row>
    <row r="17" spans="2:19" s="140" customFormat="1" ht="13.5" x14ac:dyDescent="0.2">
      <c r="B17" s="65" t="s">
        <v>34</v>
      </c>
      <c r="C17" s="159" t="s">
        <v>34</v>
      </c>
      <c r="D17" s="160"/>
      <c r="E17" s="7"/>
      <c r="F17" s="7"/>
      <c r="G17" s="7"/>
      <c r="H17" s="8"/>
      <c r="I17" s="8"/>
      <c r="J17" s="9"/>
      <c r="K17" s="9"/>
      <c r="L17" s="10"/>
      <c r="M17" s="180"/>
      <c r="N17" s="12"/>
      <c r="O17" s="10"/>
      <c r="P17" s="197"/>
      <c r="Q17" s="9"/>
      <c r="R17" s="198"/>
      <c r="S17" s="11"/>
    </row>
    <row r="18" spans="2:19" s="153" customFormat="1" ht="13.5" x14ac:dyDescent="0.2">
      <c r="B18" s="101" t="s">
        <v>21</v>
      </c>
      <c r="C18" s="176"/>
      <c r="D18" s="102" t="s">
        <v>22</v>
      </c>
      <c r="E18" s="7">
        <v>1599</v>
      </c>
      <c r="F18" s="7">
        <v>1697</v>
      </c>
      <c r="G18" s="7">
        <v>1439</v>
      </c>
      <c r="H18" s="8">
        <v>1526</v>
      </c>
      <c r="I18" s="8">
        <v>1463</v>
      </c>
      <c r="J18" s="9">
        <v>2504</v>
      </c>
      <c r="K18" s="9">
        <f>K9+K13</f>
        <v>1440</v>
      </c>
      <c r="L18" s="10"/>
      <c r="M18" s="180">
        <f>K18-J18</f>
        <v>-1064</v>
      </c>
      <c r="N18" s="12"/>
      <c r="O18" s="10"/>
      <c r="P18" s="197">
        <f t="shared" ref="P18:Q18" si="2">P9+P13</f>
        <v>385</v>
      </c>
      <c r="Q18" s="9">
        <f t="shared" si="2"/>
        <v>515</v>
      </c>
      <c r="R18" s="198"/>
      <c r="S18" s="11">
        <f t="shared" ref="S18:S21" si="3">Q18-P18</f>
        <v>130</v>
      </c>
    </row>
    <row r="19" spans="2:19" s="153" customFormat="1" ht="13.5" x14ac:dyDescent="0.2">
      <c r="B19" s="101" t="s">
        <v>23</v>
      </c>
      <c r="C19" s="176"/>
      <c r="D19" s="102" t="s">
        <v>24</v>
      </c>
      <c r="E19" s="7">
        <v>325</v>
      </c>
      <c r="F19" s="7">
        <v>481</v>
      </c>
      <c r="G19" s="7">
        <v>395</v>
      </c>
      <c r="H19" s="8">
        <v>292</v>
      </c>
      <c r="I19" s="8">
        <v>384</v>
      </c>
      <c r="J19" s="9">
        <v>399</v>
      </c>
      <c r="K19" s="9">
        <f>K10+K14</f>
        <v>380</v>
      </c>
      <c r="L19" s="10"/>
      <c r="M19" s="180">
        <f>K19-J19</f>
        <v>-19</v>
      </c>
      <c r="N19" s="12"/>
      <c r="O19" s="10"/>
      <c r="P19" s="197">
        <f t="shared" ref="P19:Q19" si="4">P10+P14</f>
        <v>167</v>
      </c>
      <c r="Q19" s="9">
        <f t="shared" si="4"/>
        <v>113</v>
      </c>
      <c r="R19" s="198"/>
      <c r="S19" s="11">
        <f t="shared" si="3"/>
        <v>-54</v>
      </c>
    </row>
    <row r="20" spans="2:19" s="153" customFormat="1" ht="13.5" x14ac:dyDescent="0.2">
      <c r="B20" s="101" t="s">
        <v>30</v>
      </c>
      <c r="C20" s="176"/>
      <c r="D20" s="102" t="s">
        <v>31</v>
      </c>
      <c r="E20" s="7">
        <v>176</v>
      </c>
      <c r="F20" s="7">
        <v>247</v>
      </c>
      <c r="G20" s="7">
        <v>189</v>
      </c>
      <c r="H20" s="8">
        <v>169</v>
      </c>
      <c r="I20" s="8">
        <v>269</v>
      </c>
      <c r="J20" s="9">
        <v>264</v>
      </c>
      <c r="K20" s="9">
        <f>K15</f>
        <v>170</v>
      </c>
      <c r="L20" s="10"/>
      <c r="M20" s="180">
        <f>K20-J20</f>
        <v>-94</v>
      </c>
      <c r="N20" s="12"/>
      <c r="O20" s="10"/>
      <c r="P20" s="197">
        <f t="shared" ref="P20:Q20" si="5">P15</f>
        <v>54</v>
      </c>
      <c r="Q20" s="9">
        <f t="shared" si="5"/>
        <v>22</v>
      </c>
      <c r="R20" s="198"/>
      <c r="S20" s="13">
        <f t="shared" si="3"/>
        <v>-32</v>
      </c>
    </row>
    <row r="21" spans="2:19" s="140" customFormat="1" ht="14" thickBot="1" x14ac:dyDescent="0.25">
      <c r="B21" s="377" t="s">
        <v>35</v>
      </c>
      <c r="C21" s="378"/>
      <c r="D21" s="379" t="s">
        <v>36</v>
      </c>
      <c r="E21" s="30">
        <v>2101</v>
      </c>
      <c r="F21" s="30">
        <v>2426</v>
      </c>
      <c r="G21" s="30">
        <v>2025</v>
      </c>
      <c r="H21" s="31">
        <v>1988</v>
      </c>
      <c r="I21" s="31">
        <v>2116</v>
      </c>
      <c r="J21" s="32">
        <v>3168</v>
      </c>
      <c r="K21" s="202">
        <f>SUM(K18:K20)</f>
        <v>1990</v>
      </c>
      <c r="L21" s="27"/>
      <c r="M21" s="182">
        <f>K21-J21</f>
        <v>-1178</v>
      </c>
      <c r="N21" s="29"/>
      <c r="O21" s="27"/>
      <c r="P21" s="203">
        <f>SUM(P18:P20)</f>
        <v>606</v>
      </c>
      <c r="Q21" s="32">
        <f>SUM(Q18:Q20)</f>
        <v>650</v>
      </c>
      <c r="R21" s="200"/>
      <c r="S21" s="33">
        <f t="shared" si="3"/>
        <v>44</v>
      </c>
    </row>
    <row r="22" spans="2:19" s="153" customFormat="1" ht="14.25" customHeight="1" x14ac:dyDescent="0.2">
      <c r="B22" s="166"/>
      <c r="C22" s="159"/>
      <c r="D22" s="109"/>
      <c r="E22" s="14"/>
      <c r="F22" s="14"/>
      <c r="G22" s="15"/>
      <c r="H22" s="15"/>
      <c r="I22" s="15"/>
      <c r="J22" s="15"/>
      <c r="K22" s="15"/>
      <c r="L22" s="204"/>
      <c r="M22" s="183"/>
      <c r="N22" s="204"/>
      <c r="O22" s="204"/>
      <c r="P22" s="96"/>
      <c r="Q22" s="15"/>
      <c r="R22" s="204"/>
      <c r="S22" s="15"/>
    </row>
    <row r="23" spans="2:19" s="140" customFormat="1" ht="13.5" x14ac:dyDescent="0.2">
      <c r="B23" s="168" t="s">
        <v>37</v>
      </c>
      <c r="C23" s="151"/>
      <c r="D23" s="81" t="s">
        <v>38</v>
      </c>
      <c r="E23" s="16"/>
      <c r="F23" s="16"/>
      <c r="G23" s="16"/>
      <c r="H23" s="16"/>
      <c r="I23" s="16"/>
      <c r="J23" s="16"/>
      <c r="K23" s="16"/>
      <c r="L23" s="205"/>
      <c r="M23" s="184"/>
      <c r="N23" s="205"/>
      <c r="O23" s="205"/>
      <c r="P23" s="206"/>
      <c r="Q23" s="16"/>
      <c r="R23" s="205"/>
      <c r="S23" s="16"/>
    </row>
    <row r="24" spans="2:19" s="153" customFormat="1" ht="13.5" x14ac:dyDescent="0.2">
      <c r="B24" s="195" t="s">
        <v>18</v>
      </c>
      <c r="C24" s="154" t="s">
        <v>19</v>
      </c>
      <c r="D24" s="196" t="s">
        <v>39</v>
      </c>
      <c r="E24" s="17"/>
      <c r="F24" s="17"/>
      <c r="G24" s="17"/>
      <c r="H24" s="18"/>
      <c r="I24" s="18"/>
      <c r="J24" s="18"/>
      <c r="K24" s="342"/>
      <c r="L24" s="171"/>
      <c r="M24" s="185"/>
      <c r="N24" s="171"/>
      <c r="O24" s="171"/>
      <c r="P24" s="119"/>
      <c r="Q24" s="342"/>
      <c r="R24" s="171"/>
      <c r="S24" s="19"/>
    </row>
    <row r="25" spans="2:19" s="153" customFormat="1" ht="13.5" x14ac:dyDescent="0.2">
      <c r="B25" s="101" t="s">
        <v>21</v>
      </c>
      <c r="C25" s="176"/>
      <c r="D25" s="102" t="s">
        <v>22</v>
      </c>
      <c r="E25" s="2">
        <v>648</v>
      </c>
      <c r="F25" s="2">
        <v>617</v>
      </c>
      <c r="G25" s="2">
        <v>640</v>
      </c>
      <c r="H25" s="20">
        <v>433</v>
      </c>
      <c r="I25" s="20">
        <v>517</v>
      </c>
      <c r="J25" s="20">
        <v>535</v>
      </c>
      <c r="K25" s="20">
        <f>420+200+5</f>
        <v>625</v>
      </c>
      <c r="L25" s="173"/>
      <c r="M25" s="183">
        <f>K25-J25</f>
        <v>90</v>
      </c>
      <c r="N25" s="173"/>
      <c r="O25" s="173"/>
      <c r="P25" s="96">
        <v>126</v>
      </c>
      <c r="Q25" s="20">
        <v>96</v>
      </c>
      <c r="R25" s="173"/>
      <c r="S25" s="21">
        <f t="shared" ref="S25:S27" si="6">Q25-P25</f>
        <v>-30</v>
      </c>
    </row>
    <row r="26" spans="2:19" s="153" customFormat="1" ht="13.5" x14ac:dyDescent="0.2">
      <c r="B26" s="101" t="s">
        <v>23</v>
      </c>
      <c r="C26" s="176"/>
      <c r="D26" s="102" t="s">
        <v>24</v>
      </c>
      <c r="E26" s="2">
        <v>85</v>
      </c>
      <c r="F26" s="2">
        <v>115</v>
      </c>
      <c r="G26" s="2">
        <v>145</v>
      </c>
      <c r="H26" s="20">
        <v>224</v>
      </c>
      <c r="I26" s="20">
        <v>129</v>
      </c>
      <c r="J26" s="20">
        <v>116</v>
      </c>
      <c r="K26" s="20">
        <v>100</v>
      </c>
      <c r="L26" s="173"/>
      <c r="M26" s="183">
        <f>K26-J26</f>
        <v>-16</v>
      </c>
      <c r="N26" s="173"/>
      <c r="O26" s="173"/>
      <c r="P26" s="96">
        <v>21</v>
      </c>
      <c r="Q26" s="20">
        <v>20</v>
      </c>
      <c r="R26" s="173"/>
      <c r="S26" s="21">
        <f t="shared" si="6"/>
        <v>-1</v>
      </c>
    </row>
    <row r="27" spans="2:19" s="140" customFormat="1" ht="13.5" x14ac:dyDescent="0.2">
      <c r="B27" s="374" t="s">
        <v>25</v>
      </c>
      <c r="C27" s="375"/>
      <c r="D27" s="376" t="s">
        <v>26</v>
      </c>
      <c r="E27" s="34">
        <v>734</v>
      </c>
      <c r="F27" s="34">
        <v>734</v>
      </c>
      <c r="G27" s="34">
        <v>786</v>
      </c>
      <c r="H27" s="35">
        <v>658</v>
      </c>
      <c r="I27" s="35">
        <v>646</v>
      </c>
      <c r="J27" s="35">
        <v>651</v>
      </c>
      <c r="K27" s="35">
        <f>SUM(K25:K26)</f>
        <v>725</v>
      </c>
      <c r="L27" s="207"/>
      <c r="M27" s="186">
        <f>K27-J27</f>
        <v>74</v>
      </c>
      <c r="N27" s="207"/>
      <c r="O27" s="207"/>
      <c r="P27" s="208">
        <f>SUM(P25:P26)</f>
        <v>147</v>
      </c>
      <c r="Q27" s="35">
        <f>SUM(Q25:Q26)</f>
        <v>116</v>
      </c>
      <c r="R27" s="207"/>
      <c r="S27" s="36">
        <f t="shared" si="6"/>
        <v>-31</v>
      </c>
    </row>
    <row r="28" spans="2:19" s="153" customFormat="1" ht="13.5" x14ac:dyDescent="0.2">
      <c r="B28" s="50" t="s">
        <v>27</v>
      </c>
      <c r="C28" s="159" t="s">
        <v>28</v>
      </c>
      <c r="D28" s="201" t="s">
        <v>29</v>
      </c>
      <c r="E28" s="2"/>
      <c r="F28" s="2"/>
      <c r="G28" s="2"/>
      <c r="H28" s="20"/>
      <c r="I28" s="20"/>
      <c r="J28" s="20"/>
      <c r="K28" s="343"/>
      <c r="L28" s="173"/>
      <c r="M28" s="183"/>
      <c r="N28" s="173"/>
      <c r="O28" s="173"/>
      <c r="P28" s="96"/>
      <c r="Q28" s="343"/>
      <c r="R28" s="173"/>
      <c r="S28" s="21"/>
    </row>
    <row r="29" spans="2:19" s="153" customFormat="1" ht="13.5" x14ac:dyDescent="0.2">
      <c r="B29" s="101" t="s">
        <v>21</v>
      </c>
      <c r="C29" s="176"/>
      <c r="D29" s="102" t="s">
        <v>22</v>
      </c>
      <c r="E29" s="2">
        <v>794</v>
      </c>
      <c r="F29" s="2">
        <v>771</v>
      </c>
      <c r="G29" s="2">
        <v>812</v>
      </c>
      <c r="H29" s="20">
        <v>844</v>
      </c>
      <c r="I29" s="20">
        <v>864</v>
      </c>
      <c r="J29" s="20">
        <v>903</v>
      </c>
      <c r="K29" s="9">
        <f>830+90</f>
        <v>920</v>
      </c>
      <c r="L29" s="173"/>
      <c r="M29" s="183">
        <f>K29-J29</f>
        <v>17</v>
      </c>
      <c r="N29" s="173"/>
      <c r="O29" s="173"/>
      <c r="P29" s="96">
        <v>123</v>
      </c>
      <c r="Q29" s="20">
        <v>137</v>
      </c>
      <c r="R29" s="173"/>
      <c r="S29" s="21">
        <f t="shared" ref="S29:S32" si="7">Q29-P29</f>
        <v>14</v>
      </c>
    </row>
    <row r="30" spans="2:19" s="153" customFormat="1" ht="13.5" x14ac:dyDescent="0.2">
      <c r="B30" s="101" t="s">
        <v>23</v>
      </c>
      <c r="C30" s="176"/>
      <c r="D30" s="102" t="s">
        <v>24</v>
      </c>
      <c r="E30" s="2">
        <v>190</v>
      </c>
      <c r="F30" s="2">
        <v>198</v>
      </c>
      <c r="G30" s="2">
        <v>190</v>
      </c>
      <c r="H30" s="20">
        <v>197</v>
      </c>
      <c r="I30" s="20">
        <v>218</v>
      </c>
      <c r="J30" s="20">
        <v>270</v>
      </c>
      <c r="K30" s="9">
        <v>260</v>
      </c>
      <c r="L30" s="173"/>
      <c r="M30" s="183">
        <f>K30-J30</f>
        <v>-10</v>
      </c>
      <c r="N30" s="173"/>
      <c r="O30" s="173"/>
      <c r="P30" s="96">
        <v>43</v>
      </c>
      <c r="Q30" s="20">
        <v>42</v>
      </c>
      <c r="R30" s="173"/>
      <c r="S30" s="21">
        <f t="shared" si="7"/>
        <v>-1</v>
      </c>
    </row>
    <row r="31" spans="2:19" s="153" customFormat="1" ht="13.5" x14ac:dyDescent="0.2">
      <c r="B31" s="101" t="s">
        <v>30</v>
      </c>
      <c r="C31" s="176"/>
      <c r="D31" s="102" t="s">
        <v>31</v>
      </c>
      <c r="E31" s="2">
        <v>178</v>
      </c>
      <c r="F31" s="2">
        <v>179</v>
      </c>
      <c r="G31" s="2">
        <v>191</v>
      </c>
      <c r="H31" s="20">
        <v>171</v>
      </c>
      <c r="I31" s="20">
        <v>227</v>
      </c>
      <c r="J31" s="20">
        <v>260</v>
      </c>
      <c r="K31" s="9">
        <v>180</v>
      </c>
      <c r="L31" s="173"/>
      <c r="M31" s="183">
        <f>K31-J31</f>
        <v>-80</v>
      </c>
      <c r="N31" s="173"/>
      <c r="O31" s="173"/>
      <c r="P31" s="96">
        <v>55</v>
      </c>
      <c r="Q31" s="20">
        <v>23</v>
      </c>
      <c r="R31" s="173"/>
      <c r="S31" s="21">
        <f t="shared" si="7"/>
        <v>-32</v>
      </c>
    </row>
    <row r="32" spans="2:19" s="140" customFormat="1" ht="13.5" x14ac:dyDescent="0.2">
      <c r="B32" s="374" t="s">
        <v>32</v>
      </c>
      <c r="C32" s="375"/>
      <c r="D32" s="376" t="s">
        <v>33</v>
      </c>
      <c r="E32" s="34">
        <v>1164</v>
      </c>
      <c r="F32" s="34">
        <v>1149</v>
      </c>
      <c r="G32" s="34">
        <v>1195</v>
      </c>
      <c r="H32" s="35">
        <v>1213</v>
      </c>
      <c r="I32" s="35">
        <v>1309</v>
      </c>
      <c r="J32" s="35">
        <v>1434</v>
      </c>
      <c r="K32" s="35">
        <f>SUM(K29:K31)</f>
        <v>1360</v>
      </c>
      <c r="L32" s="207"/>
      <c r="M32" s="186">
        <f>K32-J32</f>
        <v>-74</v>
      </c>
      <c r="N32" s="207"/>
      <c r="O32" s="207"/>
      <c r="P32" s="208">
        <f>SUM(P29:P31)</f>
        <v>221</v>
      </c>
      <c r="Q32" s="35">
        <f>SUM(Q29:Q31)</f>
        <v>202</v>
      </c>
      <c r="R32" s="207"/>
      <c r="S32" s="36">
        <f t="shared" si="7"/>
        <v>-19</v>
      </c>
    </row>
    <row r="33" spans="1:23" s="153" customFormat="1" ht="13.5" x14ac:dyDescent="0.2">
      <c r="B33" s="65" t="s">
        <v>34</v>
      </c>
      <c r="C33" s="159" t="s">
        <v>34</v>
      </c>
      <c r="D33" s="160"/>
      <c r="E33" s="2"/>
      <c r="F33" s="2"/>
      <c r="G33" s="2"/>
      <c r="H33" s="20"/>
      <c r="I33" s="20"/>
      <c r="J33" s="20"/>
      <c r="K33" s="343"/>
      <c r="L33" s="173"/>
      <c r="M33" s="183"/>
      <c r="N33" s="173"/>
      <c r="O33" s="173"/>
      <c r="P33" s="96"/>
      <c r="Q33" s="343"/>
      <c r="R33" s="173"/>
      <c r="S33" s="21"/>
    </row>
    <row r="34" spans="1:23" s="153" customFormat="1" ht="13.5" x14ac:dyDescent="0.2">
      <c r="B34" s="101" t="s">
        <v>21</v>
      </c>
      <c r="C34" s="176"/>
      <c r="D34" s="102" t="s">
        <v>22</v>
      </c>
      <c r="E34" s="2">
        <v>1443</v>
      </c>
      <c r="F34" s="2">
        <v>1388</v>
      </c>
      <c r="G34" s="2">
        <v>1453</v>
      </c>
      <c r="H34" s="20">
        <v>1278</v>
      </c>
      <c r="I34" s="20">
        <v>1381</v>
      </c>
      <c r="J34" s="20">
        <v>1438</v>
      </c>
      <c r="K34" s="20">
        <f>K25+K29</f>
        <v>1545</v>
      </c>
      <c r="L34" s="173"/>
      <c r="M34" s="183">
        <f>K34-J34</f>
        <v>107</v>
      </c>
      <c r="N34" s="173"/>
      <c r="O34" s="173"/>
      <c r="P34" s="96">
        <f t="shared" ref="P34:Q34" si="8">P25+P29</f>
        <v>249</v>
      </c>
      <c r="Q34" s="20">
        <f t="shared" si="8"/>
        <v>233</v>
      </c>
      <c r="R34" s="173"/>
      <c r="S34" s="21">
        <f t="shared" ref="S34:S37" si="9">Q34-P34</f>
        <v>-16</v>
      </c>
    </row>
    <row r="35" spans="1:23" s="153" customFormat="1" ht="13.5" x14ac:dyDescent="0.2">
      <c r="B35" s="101" t="s">
        <v>23</v>
      </c>
      <c r="C35" s="176"/>
      <c r="D35" s="102" t="s">
        <v>24</v>
      </c>
      <c r="E35" s="2">
        <v>275</v>
      </c>
      <c r="F35" s="2">
        <v>314</v>
      </c>
      <c r="G35" s="2">
        <v>335</v>
      </c>
      <c r="H35" s="20">
        <v>422</v>
      </c>
      <c r="I35" s="20">
        <v>347</v>
      </c>
      <c r="J35" s="20">
        <v>387</v>
      </c>
      <c r="K35" s="20">
        <f>K26+K30</f>
        <v>360</v>
      </c>
      <c r="L35" s="173"/>
      <c r="M35" s="183">
        <f>K35-J35</f>
        <v>-27</v>
      </c>
      <c r="N35" s="173"/>
      <c r="O35" s="173"/>
      <c r="P35" s="96">
        <f t="shared" ref="P35:Q35" si="10">P26+P30</f>
        <v>64</v>
      </c>
      <c r="Q35" s="20">
        <f t="shared" si="10"/>
        <v>62</v>
      </c>
      <c r="R35" s="173"/>
      <c r="S35" s="21">
        <f t="shared" si="9"/>
        <v>-2</v>
      </c>
    </row>
    <row r="36" spans="1:23" s="153" customFormat="1" ht="13.5" x14ac:dyDescent="0.2">
      <c r="B36" s="101" t="s">
        <v>30</v>
      </c>
      <c r="C36" s="176"/>
      <c r="D36" s="102" t="s">
        <v>31</v>
      </c>
      <c r="E36" s="2">
        <v>178</v>
      </c>
      <c r="F36" s="2">
        <v>179</v>
      </c>
      <c r="G36" s="2">
        <v>191</v>
      </c>
      <c r="H36" s="20">
        <v>171</v>
      </c>
      <c r="I36" s="20">
        <v>227</v>
      </c>
      <c r="J36" s="20">
        <v>260</v>
      </c>
      <c r="K36" s="20">
        <f>K31</f>
        <v>180</v>
      </c>
      <c r="L36" s="173"/>
      <c r="M36" s="183">
        <f>K36-J36</f>
        <v>-80</v>
      </c>
      <c r="N36" s="173"/>
      <c r="O36" s="173"/>
      <c r="P36" s="96">
        <f t="shared" ref="P36:Q36" si="11">P31</f>
        <v>55</v>
      </c>
      <c r="Q36" s="20">
        <f t="shared" si="11"/>
        <v>23</v>
      </c>
      <c r="R36" s="173"/>
      <c r="S36" s="21">
        <f t="shared" si="9"/>
        <v>-32</v>
      </c>
    </row>
    <row r="37" spans="1:23" s="140" customFormat="1" ht="14" thickBot="1" x14ac:dyDescent="0.25">
      <c r="B37" s="377" t="s">
        <v>40</v>
      </c>
      <c r="C37" s="378"/>
      <c r="D37" s="379" t="s">
        <v>36</v>
      </c>
      <c r="E37" s="37">
        <v>1898</v>
      </c>
      <c r="F37" s="37">
        <v>1883</v>
      </c>
      <c r="G37" s="37">
        <v>1981</v>
      </c>
      <c r="H37" s="38">
        <v>1871</v>
      </c>
      <c r="I37" s="38">
        <v>1955</v>
      </c>
      <c r="J37" s="38">
        <v>2086</v>
      </c>
      <c r="K37" s="38">
        <f>SUM(K34:K36)</f>
        <v>2085</v>
      </c>
      <c r="L37" s="207"/>
      <c r="M37" s="187">
        <f>K37-J37</f>
        <v>-1</v>
      </c>
      <c r="N37" s="207"/>
      <c r="O37" s="207"/>
      <c r="P37" s="107">
        <f>SUM(P34:P36)</f>
        <v>368</v>
      </c>
      <c r="Q37" s="38">
        <f>SUM(Q34:Q36)</f>
        <v>318</v>
      </c>
      <c r="R37" s="207"/>
      <c r="S37" s="39">
        <f t="shared" si="9"/>
        <v>-50</v>
      </c>
    </row>
    <row r="38" spans="1:23" ht="14.25" customHeight="1" x14ac:dyDescent="0.2">
      <c r="A38" s="79"/>
      <c r="B38" s="171"/>
      <c r="C38" s="172"/>
      <c r="D38" s="127"/>
      <c r="E38" s="171"/>
      <c r="F38" s="171"/>
      <c r="G38" s="171"/>
      <c r="H38" s="171"/>
      <c r="I38" s="171"/>
      <c r="J38" s="171"/>
      <c r="K38" s="171"/>
      <c r="L38" s="204"/>
      <c r="M38" s="209"/>
      <c r="N38" s="204"/>
      <c r="O38" s="204"/>
      <c r="P38" s="171"/>
      <c r="Q38" s="171"/>
      <c r="R38" s="204"/>
      <c r="S38" s="171"/>
    </row>
    <row r="39" spans="1:23" x14ac:dyDescent="0.2">
      <c r="B39" s="80" t="s">
        <v>41</v>
      </c>
      <c r="C39" s="151"/>
      <c r="D39" s="81" t="s">
        <v>119</v>
      </c>
      <c r="E39" s="16"/>
      <c r="F39" s="16"/>
      <c r="G39" s="16"/>
      <c r="H39" s="16"/>
      <c r="I39" s="16"/>
      <c r="J39" s="16"/>
      <c r="K39" s="16"/>
      <c r="M39" s="179"/>
      <c r="N39" s="48"/>
      <c r="O39" s="48"/>
      <c r="P39" s="206"/>
      <c r="Q39" s="16"/>
      <c r="R39" s="48"/>
      <c r="S39" s="16"/>
    </row>
    <row r="40" spans="1:23" x14ac:dyDescent="0.2">
      <c r="B40" s="210" t="s">
        <v>18</v>
      </c>
      <c r="C40" s="159" t="s">
        <v>19</v>
      </c>
      <c r="D40" s="201" t="s">
        <v>39</v>
      </c>
      <c r="E40" s="411">
        <v>-27</v>
      </c>
      <c r="F40" s="411">
        <v>-1</v>
      </c>
      <c r="G40" s="411">
        <v>14</v>
      </c>
      <c r="H40" s="412">
        <v>-7</v>
      </c>
      <c r="I40" s="412">
        <v>-29</v>
      </c>
      <c r="J40" s="412">
        <v>-38</v>
      </c>
      <c r="K40" s="418">
        <v>-16.5</v>
      </c>
      <c r="L40" s="211"/>
      <c r="M40" s="413">
        <v>21.5</v>
      </c>
      <c r="N40" s="106"/>
      <c r="O40" s="106"/>
      <c r="P40" s="414">
        <v>-12</v>
      </c>
      <c r="Q40" s="418">
        <v>-27</v>
      </c>
      <c r="R40" s="106"/>
      <c r="S40" s="414">
        <v>-15</v>
      </c>
    </row>
    <row r="41" spans="1:23" x14ac:dyDescent="0.2">
      <c r="B41" s="212" t="s">
        <v>27</v>
      </c>
      <c r="C41" s="159" t="s">
        <v>28</v>
      </c>
      <c r="D41" s="201" t="s">
        <v>29</v>
      </c>
      <c r="E41" s="411">
        <v>135</v>
      </c>
      <c r="F41" s="411">
        <v>136</v>
      </c>
      <c r="G41" s="411">
        <v>138</v>
      </c>
      <c r="H41" s="412">
        <v>114</v>
      </c>
      <c r="I41" s="412">
        <v>126</v>
      </c>
      <c r="J41" s="412">
        <v>118</v>
      </c>
      <c r="K41" s="419">
        <v>104.5</v>
      </c>
      <c r="L41" s="211"/>
      <c r="M41" s="415">
        <v>-13.5</v>
      </c>
      <c r="N41" s="106"/>
      <c r="O41" s="106"/>
      <c r="P41" s="416">
        <v>-15</v>
      </c>
      <c r="Q41" s="412">
        <v>-7</v>
      </c>
      <c r="R41" s="106"/>
      <c r="S41" s="417">
        <v>8</v>
      </c>
    </row>
    <row r="42" spans="1:23" s="106" customFormat="1" ht="15.5" thickBot="1" x14ac:dyDescent="0.25">
      <c r="B42" s="380" t="s">
        <v>43</v>
      </c>
      <c r="C42" s="378"/>
      <c r="D42" s="379" t="s">
        <v>36</v>
      </c>
      <c r="E42" s="37">
        <f t="shared" ref="E42:K42" si="12">E40+E41</f>
        <v>108</v>
      </c>
      <c r="F42" s="37">
        <f t="shared" si="12"/>
        <v>135</v>
      </c>
      <c r="G42" s="37">
        <f t="shared" si="12"/>
        <v>152</v>
      </c>
      <c r="H42" s="38">
        <f t="shared" si="12"/>
        <v>107</v>
      </c>
      <c r="I42" s="38">
        <f t="shared" si="12"/>
        <v>97</v>
      </c>
      <c r="J42" s="38">
        <f t="shared" si="12"/>
        <v>80</v>
      </c>
      <c r="K42" s="38">
        <f t="shared" si="12"/>
        <v>88</v>
      </c>
      <c r="L42" s="211"/>
      <c r="M42" s="187">
        <f>K42-J42</f>
        <v>8</v>
      </c>
      <c r="P42" s="107">
        <f>P40+P41</f>
        <v>-27</v>
      </c>
      <c r="Q42" s="38">
        <f>Q40+Q41</f>
        <v>-34</v>
      </c>
      <c r="S42" s="39">
        <f>Q42-P42</f>
        <v>-7</v>
      </c>
    </row>
    <row r="43" spans="1:23" x14ac:dyDescent="0.2">
      <c r="N43" s="48"/>
      <c r="O43" s="48"/>
      <c r="R43" s="48"/>
    </row>
    <row r="44" spans="1:23" s="130" customFormat="1" x14ac:dyDescent="0.2">
      <c r="A44" s="48"/>
      <c r="B44" s="128" t="s">
        <v>44</v>
      </c>
      <c r="C44" s="174"/>
      <c r="D44" s="127"/>
      <c r="E44" s="79"/>
      <c r="F44" s="79"/>
      <c r="G44" s="79"/>
      <c r="H44" s="79"/>
      <c r="I44" s="79"/>
      <c r="J44" s="79"/>
      <c r="K44" s="79"/>
      <c r="L44" s="175"/>
      <c r="M44" s="79"/>
      <c r="N44" s="175"/>
      <c r="O44" s="175"/>
      <c r="P44" s="79"/>
      <c r="Q44" s="79"/>
      <c r="R44" s="175"/>
      <c r="S44" s="79"/>
      <c r="T44" s="48"/>
      <c r="U44" s="48"/>
      <c r="V44" s="48"/>
      <c r="W44" s="48"/>
    </row>
    <row r="45" spans="1:23" s="130" customFormat="1" x14ac:dyDescent="0.2">
      <c r="A45" s="48"/>
      <c r="B45" s="128" t="s">
        <v>45</v>
      </c>
      <c r="C45" s="174"/>
      <c r="D45" s="127"/>
      <c r="E45" s="79"/>
      <c r="F45" s="79"/>
      <c r="G45" s="79"/>
      <c r="H45" s="79"/>
      <c r="I45" s="79"/>
      <c r="J45" s="79"/>
      <c r="K45" s="79"/>
      <c r="L45" s="175"/>
      <c r="M45" s="79"/>
      <c r="N45" s="175"/>
      <c r="O45" s="175"/>
      <c r="P45" s="79"/>
      <c r="Q45" s="79"/>
      <c r="R45" s="175"/>
      <c r="S45" s="79"/>
      <c r="T45" s="48"/>
      <c r="U45" s="48"/>
      <c r="V45" s="48"/>
      <c r="W45" s="48"/>
    </row>
  </sheetData>
  <mergeCells count="2">
    <mergeCell ref="B4:D6"/>
    <mergeCell ref="P6:Q6"/>
  </mergeCells>
  <phoneticPr fontId="5"/>
  <conditionalFormatting sqref="B1:C4">
    <cfRule type="containsErrors" dxfId="76" priority="65">
      <formula>ISERROR(B1)</formula>
    </cfRule>
  </conditionalFormatting>
  <conditionalFormatting sqref="E4:K4 A4:A6 E7:K37 A7:D38 F26:F38 B39:K42 M39:M42 P39:Q42 S39:S42 B44:C45">
    <cfRule type="containsErrors" dxfId="75" priority="144">
      <formula>ISERROR(A4)</formula>
    </cfRule>
  </conditionalFormatting>
  <conditionalFormatting sqref="E5:L6">
    <cfRule type="containsErrors" dxfId="74" priority="2">
      <formula>ISERROR(E5)</formula>
    </cfRule>
  </conditionalFormatting>
  <conditionalFormatting sqref="M4:M37">
    <cfRule type="containsErrors" dxfId="73" priority="1">
      <formula>ISERROR(M4)</formula>
    </cfRule>
  </conditionalFormatting>
  <conditionalFormatting sqref="P4:Q5 P6 P7:Q37">
    <cfRule type="containsErrors" dxfId="72" priority="12">
      <formula>ISERROR(P4)</formula>
    </cfRule>
  </conditionalFormatting>
  <conditionalFormatting sqref="S4:S37">
    <cfRule type="containsErrors" dxfId="71" priority="11">
      <formula>ISERROR(S4)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S26"/>
  <sheetViews>
    <sheetView showGridLines="0" zoomScale="85" zoomScaleNormal="85" workbookViewId="0">
      <selection activeCell="S3" sqref="S3"/>
    </sheetView>
  </sheetViews>
  <sheetFormatPr defaultColWidth="9" defaultRowHeight="15" x14ac:dyDescent="0.2"/>
  <cols>
    <col min="1" max="1" width="1.6328125" style="48" customWidth="1"/>
    <col min="2" max="2" width="40.6328125" style="48" customWidth="1"/>
    <col min="3" max="3" width="5.6328125" style="177" customWidth="1"/>
    <col min="4" max="4" width="27.90625" style="130" customWidth="1"/>
    <col min="5" max="11" width="11.6328125" style="48" customWidth="1"/>
    <col min="12" max="12" width="1.6328125" style="178" customWidth="1"/>
    <col min="13" max="13" width="11.6328125" style="48" customWidth="1"/>
    <col min="14" max="14" width="1.6328125" style="178" customWidth="1"/>
    <col min="15" max="15" width="1.6328125" style="48" customWidth="1"/>
    <col min="16" max="17" width="9" style="48"/>
    <col min="18" max="18" width="1.6328125" style="48" customWidth="1"/>
    <col min="19" max="16384" width="9" style="48"/>
  </cols>
  <sheetData>
    <row r="1" spans="1:19" s="40" customFormat="1" ht="40" customHeight="1" x14ac:dyDescent="0.2">
      <c r="B1" s="41" t="s">
        <v>46</v>
      </c>
      <c r="C1" s="44"/>
      <c r="D1" s="43"/>
      <c r="L1" s="135"/>
      <c r="N1" s="135"/>
    </row>
    <row r="2" spans="1:19" s="40" customFormat="1" ht="40" customHeight="1" x14ac:dyDescent="0.2">
      <c r="B2" s="41" t="s">
        <v>47</v>
      </c>
      <c r="C2" s="44"/>
      <c r="D2" s="43"/>
      <c r="L2" s="135"/>
      <c r="N2" s="135"/>
    </row>
    <row r="3" spans="1:19" s="40" customFormat="1" ht="15" customHeight="1" x14ac:dyDescent="0.2">
      <c r="B3" s="41"/>
      <c r="C3" s="44"/>
      <c r="D3" s="43"/>
      <c r="L3" s="48"/>
      <c r="M3" s="51"/>
      <c r="N3" s="48"/>
      <c r="S3" s="51" t="s">
        <v>124</v>
      </c>
    </row>
    <row r="4" spans="1:19" s="140" customFormat="1" ht="15" customHeight="1" x14ac:dyDescent="0.2">
      <c r="A4" s="136"/>
      <c r="B4" s="420"/>
      <c r="C4" s="420"/>
      <c r="D4" s="423"/>
      <c r="E4" s="137" t="s">
        <v>2</v>
      </c>
      <c r="F4" s="138" t="s">
        <v>3</v>
      </c>
      <c r="G4" s="59" t="s">
        <v>4</v>
      </c>
      <c r="H4" s="59" t="s">
        <v>5</v>
      </c>
      <c r="I4" s="57" t="s">
        <v>48</v>
      </c>
      <c r="J4" s="57" t="s">
        <v>7</v>
      </c>
      <c r="K4" s="57" t="s">
        <v>9</v>
      </c>
      <c r="L4" s="60"/>
      <c r="M4" s="345" t="s">
        <v>8</v>
      </c>
      <c r="N4" s="60"/>
      <c r="O4" s="60"/>
      <c r="P4" s="63" t="s">
        <v>7</v>
      </c>
      <c r="Q4" s="139" t="s">
        <v>9</v>
      </c>
      <c r="R4" s="60"/>
      <c r="S4" s="63" t="s">
        <v>8</v>
      </c>
    </row>
    <row r="5" spans="1:19" s="140" customFormat="1" ht="15" customHeight="1" x14ac:dyDescent="0.2">
      <c r="A5" s="136" t="s">
        <v>10</v>
      </c>
      <c r="B5" s="423"/>
      <c r="C5" s="423"/>
      <c r="D5" s="423"/>
      <c r="E5" s="141" t="s">
        <v>11</v>
      </c>
      <c r="F5" s="141" t="s">
        <v>11</v>
      </c>
      <c r="G5" s="142" t="s">
        <v>11</v>
      </c>
      <c r="H5" s="142" t="s">
        <v>11</v>
      </c>
      <c r="I5" s="143" t="s">
        <v>11</v>
      </c>
      <c r="J5" s="143" t="s">
        <v>11</v>
      </c>
      <c r="K5" s="68" t="s">
        <v>120</v>
      </c>
      <c r="L5" s="361"/>
      <c r="M5" s="69" t="s">
        <v>121</v>
      </c>
      <c r="N5" s="60"/>
      <c r="O5" s="60"/>
      <c r="P5" s="144" t="s">
        <v>13</v>
      </c>
      <c r="Q5" s="145" t="s">
        <v>13</v>
      </c>
      <c r="R5" s="60"/>
      <c r="S5" s="72" t="s">
        <v>13</v>
      </c>
    </row>
    <row r="6" spans="1:19" s="140" customFormat="1" ht="15" customHeight="1" x14ac:dyDescent="0.2">
      <c r="B6" s="423"/>
      <c r="C6" s="423"/>
      <c r="D6" s="423"/>
      <c r="E6" s="146" t="s">
        <v>14</v>
      </c>
      <c r="F6" s="146" t="s">
        <v>14</v>
      </c>
      <c r="G6" s="147" t="s">
        <v>14</v>
      </c>
      <c r="H6" s="147" t="s">
        <v>14</v>
      </c>
      <c r="I6" s="148" t="s">
        <v>14</v>
      </c>
      <c r="J6" s="148" t="s">
        <v>14</v>
      </c>
      <c r="K6" s="76" t="s">
        <v>122</v>
      </c>
      <c r="L6" s="362"/>
      <c r="M6" s="77" t="s">
        <v>123</v>
      </c>
      <c r="N6" s="149"/>
      <c r="O6" s="60"/>
      <c r="P6" s="421" t="s">
        <v>15</v>
      </c>
      <c r="Q6" s="422"/>
      <c r="R6" s="60"/>
      <c r="S6" s="150"/>
    </row>
    <row r="7" spans="1:19" s="140" customFormat="1" ht="13.5" x14ac:dyDescent="0.2">
      <c r="B7" s="80" t="s">
        <v>16</v>
      </c>
      <c r="C7" s="151"/>
      <c r="D7" s="81" t="s">
        <v>17</v>
      </c>
      <c r="E7" s="1"/>
      <c r="F7" s="1"/>
      <c r="G7" s="1"/>
      <c r="H7" s="1"/>
      <c r="I7" s="1"/>
      <c r="J7" s="1"/>
      <c r="K7" s="1"/>
      <c r="L7" s="152"/>
      <c r="M7" s="1"/>
      <c r="N7" s="152"/>
      <c r="O7" s="152"/>
      <c r="P7" s="1"/>
      <c r="Q7" s="1"/>
      <c r="R7" s="152"/>
      <c r="S7" s="1"/>
    </row>
    <row r="8" spans="1:19" s="153" customFormat="1" ht="13.5" x14ac:dyDescent="0.2">
      <c r="B8" s="381" t="s">
        <v>49</v>
      </c>
      <c r="C8" s="382" t="s">
        <v>19</v>
      </c>
      <c r="D8" s="383" t="s">
        <v>50</v>
      </c>
      <c r="E8" s="2">
        <v>420</v>
      </c>
      <c r="F8" s="155">
        <v>637</v>
      </c>
      <c r="G8" s="155">
        <v>612</v>
      </c>
      <c r="H8" s="156">
        <v>977</v>
      </c>
      <c r="I8" s="156">
        <v>1559</v>
      </c>
      <c r="J8" s="20">
        <v>2028</v>
      </c>
      <c r="K8" s="344">
        <v>1510</v>
      </c>
      <c r="L8" s="157"/>
      <c r="M8" s="158">
        <f>K8-J8</f>
        <v>-518</v>
      </c>
      <c r="N8" s="157"/>
      <c r="P8" s="22">
        <v>851</v>
      </c>
      <c r="Q8" s="344">
        <v>63</v>
      </c>
      <c r="S8" s="22">
        <f>Q8-P8</f>
        <v>-788</v>
      </c>
    </row>
    <row r="9" spans="1:19" s="153" customFormat="1" ht="13.5" x14ac:dyDescent="0.2">
      <c r="B9" s="171" t="s">
        <v>27</v>
      </c>
      <c r="C9" s="172" t="s">
        <v>28</v>
      </c>
      <c r="D9" s="128" t="s">
        <v>51</v>
      </c>
      <c r="E9" s="2">
        <v>51</v>
      </c>
      <c r="F9" s="155">
        <v>84</v>
      </c>
      <c r="G9" s="2">
        <v>257</v>
      </c>
      <c r="H9" s="20">
        <v>72</v>
      </c>
      <c r="I9" s="20">
        <v>1619</v>
      </c>
      <c r="J9" s="20">
        <v>415</v>
      </c>
      <c r="K9" s="20">
        <v>1200</v>
      </c>
      <c r="L9" s="161"/>
      <c r="M9" s="162">
        <f>K9-J9</f>
        <v>785</v>
      </c>
      <c r="N9" s="161"/>
      <c r="P9" s="21">
        <v>46</v>
      </c>
      <c r="Q9" s="20">
        <v>1129</v>
      </c>
      <c r="S9" s="21">
        <f t="shared" ref="S9:S10" si="0">Q9-P9</f>
        <v>1083</v>
      </c>
    </row>
    <row r="10" spans="1:19" s="140" customFormat="1" ht="14" thickBot="1" x14ac:dyDescent="0.25">
      <c r="B10" s="377" t="s">
        <v>35</v>
      </c>
      <c r="C10" s="378"/>
      <c r="D10" s="379" t="s">
        <v>52</v>
      </c>
      <c r="E10" s="37">
        <v>471</v>
      </c>
      <c r="F10" s="163">
        <v>721</v>
      </c>
      <c r="G10" s="37">
        <v>869</v>
      </c>
      <c r="H10" s="38">
        <v>1049</v>
      </c>
      <c r="I10" s="38">
        <v>3178</v>
      </c>
      <c r="J10" s="38">
        <v>2443</v>
      </c>
      <c r="K10" s="38">
        <f>SUM(K8:K9)</f>
        <v>2710</v>
      </c>
      <c r="L10" s="164"/>
      <c r="M10" s="165">
        <f>K10-J10</f>
        <v>267</v>
      </c>
      <c r="N10" s="164"/>
      <c r="P10" s="39">
        <f>SUM(P8:P9)</f>
        <v>897</v>
      </c>
      <c r="Q10" s="38">
        <f>SUM(Q8:Q9)</f>
        <v>1192</v>
      </c>
      <c r="S10" s="39">
        <f t="shared" si="0"/>
        <v>295</v>
      </c>
    </row>
    <row r="11" spans="1:19" s="153" customFormat="1" ht="14.25" customHeight="1" x14ac:dyDescent="0.2">
      <c r="B11" s="166"/>
      <c r="C11" s="159"/>
      <c r="D11" s="109"/>
      <c r="E11" s="167"/>
      <c r="F11" s="167"/>
      <c r="G11" s="21"/>
      <c r="H11" s="21"/>
      <c r="I11" s="21"/>
      <c r="J11" s="21"/>
      <c r="K11" s="21"/>
      <c r="L11" s="161"/>
      <c r="M11" s="162"/>
      <c r="N11" s="161"/>
      <c r="P11" s="21"/>
      <c r="Q11" s="21"/>
      <c r="S11" s="21"/>
    </row>
    <row r="12" spans="1:19" s="140" customFormat="1" ht="13.5" x14ac:dyDescent="0.2">
      <c r="B12" s="168" t="s">
        <v>37</v>
      </c>
      <c r="C12" s="151"/>
      <c r="D12" s="81" t="s">
        <v>38</v>
      </c>
      <c r="E12" s="169"/>
      <c r="F12" s="169"/>
      <c r="G12" s="169"/>
      <c r="H12" s="169"/>
      <c r="I12" s="169"/>
      <c r="J12" s="169"/>
      <c r="K12" s="169"/>
      <c r="L12" s="164"/>
      <c r="M12" s="169"/>
      <c r="N12" s="164"/>
      <c r="P12" s="169"/>
      <c r="Q12" s="169"/>
      <c r="S12" s="169"/>
    </row>
    <row r="13" spans="1:19" s="153" customFormat="1" ht="13.5" x14ac:dyDescent="0.2">
      <c r="B13" s="381" t="s">
        <v>18</v>
      </c>
      <c r="C13" s="382" t="s">
        <v>19</v>
      </c>
      <c r="D13" s="383" t="s">
        <v>50</v>
      </c>
      <c r="E13" s="2">
        <v>366</v>
      </c>
      <c r="F13" s="155">
        <v>339</v>
      </c>
      <c r="G13" s="155">
        <v>472</v>
      </c>
      <c r="H13" s="156">
        <v>708</v>
      </c>
      <c r="I13" s="156">
        <v>1007</v>
      </c>
      <c r="J13" s="20">
        <v>1184</v>
      </c>
      <c r="K13" s="344">
        <v>1400</v>
      </c>
      <c r="L13" s="161"/>
      <c r="M13" s="170">
        <f>K13-J13</f>
        <v>216</v>
      </c>
      <c r="N13" s="161"/>
      <c r="P13" s="22">
        <v>231</v>
      </c>
      <c r="Q13" s="344">
        <v>332</v>
      </c>
      <c r="S13" s="22">
        <f t="shared" ref="S13:S15" si="1">Q13-P13</f>
        <v>101</v>
      </c>
    </row>
    <row r="14" spans="1:19" s="153" customFormat="1" ht="13.5" x14ac:dyDescent="0.2">
      <c r="B14" s="171" t="s">
        <v>27</v>
      </c>
      <c r="C14" s="172" t="s">
        <v>28</v>
      </c>
      <c r="D14" s="128" t="s">
        <v>51</v>
      </c>
      <c r="E14" s="2">
        <v>54</v>
      </c>
      <c r="F14" s="155">
        <v>61</v>
      </c>
      <c r="G14" s="2">
        <v>90</v>
      </c>
      <c r="H14" s="20">
        <v>115</v>
      </c>
      <c r="I14" s="20">
        <v>110</v>
      </c>
      <c r="J14" s="20">
        <v>210</v>
      </c>
      <c r="K14" s="20">
        <v>280</v>
      </c>
      <c r="L14" s="161"/>
      <c r="M14" s="162">
        <f>K14-J14</f>
        <v>70</v>
      </c>
      <c r="N14" s="161"/>
      <c r="P14" s="21">
        <v>49</v>
      </c>
      <c r="Q14" s="20">
        <v>70</v>
      </c>
      <c r="S14" s="21">
        <f t="shared" si="1"/>
        <v>21</v>
      </c>
    </row>
    <row r="15" spans="1:19" s="140" customFormat="1" ht="14" thickBot="1" x14ac:dyDescent="0.25">
      <c r="B15" s="377" t="s">
        <v>40</v>
      </c>
      <c r="C15" s="378"/>
      <c r="D15" s="379" t="s">
        <v>52</v>
      </c>
      <c r="E15" s="37">
        <v>420</v>
      </c>
      <c r="F15" s="163">
        <v>400</v>
      </c>
      <c r="G15" s="37">
        <v>562</v>
      </c>
      <c r="H15" s="38">
        <v>823</v>
      </c>
      <c r="I15" s="38">
        <v>1117</v>
      </c>
      <c r="J15" s="38">
        <v>1394</v>
      </c>
      <c r="K15" s="38">
        <f>SUM(K13:K14)</f>
        <v>1680</v>
      </c>
      <c r="L15" s="164"/>
      <c r="M15" s="165">
        <f>K15-J15</f>
        <v>286</v>
      </c>
      <c r="N15" s="164"/>
      <c r="P15" s="39">
        <f>SUM(P13:P14)</f>
        <v>280</v>
      </c>
      <c r="Q15" s="38">
        <f>SUM(Q13:Q14)</f>
        <v>402</v>
      </c>
      <c r="S15" s="39">
        <f t="shared" si="1"/>
        <v>122</v>
      </c>
    </row>
    <row r="16" spans="1:19" ht="14.25" customHeight="1" x14ac:dyDescent="0.2">
      <c r="A16" s="79"/>
      <c r="B16" s="171"/>
      <c r="C16" s="172"/>
      <c r="D16" s="127"/>
      <c r="E16" s="173"/>
      <c r="F16" s="173"/>
      <c r="G16" s="173"/>
      <c r="H16" s="173"/>
      <c r="I16" s="173"/>
      <c r="J16" s="173"/>
      <c r="K16" s="173"/>
      <c r="L16" s="161"/>
      <c r="M16" s="173"/>
      <c r="N16" s="161"/>
      <c r="P16" s="173"/>
      <c r="Q16" s="173"/>
      <c r="S16" s="173"/>
    </row>
    <row r="17" spans="1:19" s="140" customFormat="1" ht="13.5" x14ac:dyDescent="0.2">
      <c r="B17" s="80" t="s">
        <v>41</v>
      </c>
      <c r="C17" s="151"/>
      <c r="D17" s="81" t="s">
        <v>53</v>
      </c>
      <c r="E17" s="169"/>
      <c r="F17" s="169"/>
      <c r="G17" s="169"/>
      <c r="H17" s="169"/>
      <c r="I17" s="169"/>
      <c r="J17" s="169"/>
      <c r="K17" s="169"/>
      <c r="L17" s="164"/>
      <c r="M17" s="169"/>
      <c r="N17" s="164"/>
      <c r="P17" s="169"/>
      <c r="Q17" s="169"/>
      <c r="S17" s="169"/>
    </row>
    <row r="18" spans="1:19" s="153" customFormat="1" ht="13.5" x14ac:dyDescent="0.2">
      <c r="B18" s="381" t="s">
        <v>18</v>
      </c>
      <c r="C18" s="382" t="s">
        <v>19</v>
      </c>
      <c r="D18" s="383" t="s">
        <v>50</v>
      </c>
      <c r="E18" s="2">
        <v>-106</v>
      </c>
      <c r="F18" s="155">
        <v>-92</v>
      </c>
      <c r="G18" s="2">
        <v>3</v>
      </c>
      <c r="H18" s="20">
        <v>18</v>
      </c>
      <c r="I18" s="20">
        <v>31</v>
      </c>
      <c r="J18" s="20">
        <v>60</v>
      </c>
      <c r="K18" s="344">
        <v>65</v>
      </c>
      <c r="L18" s="161"/>
      <c r="M18" s="170">
        <f>K18-J18</f>
        <v>5</v>
      </c>
      <c r="N18" s="161"/>
      <c r="P18" s="22">
        <v>23</v>
      </c>
      <c r="Q18" s="344">
        <v>1</v>
      </c>
      <c r="S18" s="22">
        <f t="shared" ref="S18:S20" si="2">Q18-P18</f>
        <v>-22</v>
      </c>
    </row>
    <row r="19" spans="1:19" s="153" customFormat="1" ht="13.5" x14ac:dyDescent="0.2">
      <c r="B19" s="171" t="s">
        <v>27</v>
      </c>
      <c r="C19" s="172" t="s">
        <v>28</v>
      </c>
      <c r="D19" s="128" t="s">
        <v>51</v>
      </c>
      <c r="E19" s="2">
        <v>11</v>
      </c>
      <c r="F19" s="155">
        <v>13</v>
      </c>
      <c r="G19" s="2">
        <v>3</v>
      </c>
      <c r="H19" s="20">
        <v>1</v>
      </c>
      <c r="I19" s="20">
        <v>-4</v>
      </c>
      <c r="J19" s="20">
        <v>10</v>
      </c>
      <c r="K19" s="20">
        <v>27</v>
      </c>
      <c r="L19" s="161"/>
      <c r="M19" s="162">
        <f>K19-J19</f>
        <v>17</v>
      </c>
      <c r="N19" s="161"/>
      <c r="P19" s="21">
        <v>-4</v>
      </c>
      <c r="Q19" s="20">
        <v>4</v>
      </c>
      <c r="S19" s="21">
        <f t="shared" si="2"/>
        <v>8</v>
      </c>
    </row>
    <row r="20" spans="1:19" s="140" customFormat="1" ht="14" thickBot="1" x14ac:dyDescent="0.25">
      <c r="B20" s="377" t="s">
        <v>54</v>
      </c>
      <c r="C20" s="378"/>
      <c r="D20" s="379" t="s">
        <v>52</v>
      </c>
      <c r="E20" s="37">
        <v>-95</v>
      </c>
      <c r="F20" s="163">
        <v>-79</v>
      </c>
      <c r="G20" s="37">
        <v>6</v>
      </c>
      <c r="H20" s="38">
        <v>19</v>
      </c>
      <c r="I20" s="38">
        <v>27</v>
      </c>
      <c r="J20" s="38">
        <v>70</v>
      </c>
      <c r="K20" s="38">
        <f>SUM(K18:K19)</f>
        <v>92</v>
      </c>
      <c r="L20" s="164"/>
      <c r="M20" s="165">
        <f>K20-J20</f>
        <v>22</v>
      </c>
      <c r="N20" s="164"/>
      <c r="P20" s="39">
        <f>SUM(P18:P19)</f>
        <v>19</v>
      </c>
      <c r="Q20" s="38">
        <f>SUM(Q18:Q19)</f>
        <v>5</v>
      </c>
      <c r="S20" s="39">
        <f t="shared" si="2"/>
        <v>-14</v>
      </c>
    </row>
    <row r="21" spans="1:19" s="130" customFormat="1" x14ac:dyDescent="0.2">
      <c r="A21" s="48"/>
      <c r="B21" s="128"/>
      <c r="C21" s="174"/>
      <c r="D21" s="127"/>
      <c r="E21" s="79"/>
      <c r="F21" s="79"/>
      <c r="G21" s="79"/>
      <c r="H21" s="79"/>
      <c r="I21" s="79"/>
      <c r="J21" s="79"/>
      <c r="K21" s="79"/>
      <c r="L21" s="175"/>
      <c r="M21" s="79"/>
      <c r="N21" s="175"/>
      <c r="O21" s="48"/>
      <c r="P21" s="48"/>
      <c r="Q21" s="48"/>
      <c r="R21" s="48"/>
    </row>
    <row r="22" spans="1:19" s="130" customFormat="1" x14ac:dyDescent="0.2">
      <c r="A22" s="48"/>
      <c r="B22" s="128" t="s">
        <v>44</v>
      </c>
      <c r="C22" s="174"/>
      <c r="D22" s="127"/>
      <c r="E22" s="79"/>
      <c r="F22" s="79"/>
      <c r="G22" s="79"/>
      <c r="H22" s="79"/>
      <c r="I22" s="79"/>
      <c r="J22" s="79"/>
      <c r="K22" s="79"/>
      <c r="L22" s="175"/>
      <c r="M22" s="79"/>
      <c r="N22" s="175"/>
      <c r="O22" s="48"/>
      <c r="P22" s="48"/>
      <c r="Q22" s="48"/>
      <c r="R22" s="48"/>
    </row>
    <row r="23" spans="1:19" s="130" customFormat="1" x14ac:dyDescent="0.2">
      <c r="A23" s="48"/>
      <c r="B23" s="128" t="s">
        <v>45</v>
      </c>
      <c r="C23" s="174"/>
      <c r="D23" s="127"/>
      <c r="E23" s="79"/>
      <c r="F23" s="79"/>
      <c r="G23" s="79"/>
      <c r="H23" s="79"/>
      <c r="I23" s="79"/>
      <c r="J23" s="79"/>
      <c r="K23" s="79"/>
      <c r="L23" s="175"/>
      <c r="M23" s="79"/>
      <c r="N23" s="175"/>
      <c r="O23" s="48"/>
      <c r="P23" s="48"/>
      <c r="Q23" s="48"/>
      <c r="R23" s="48"/>
    </row>
    <row r="24" spans="1:19" x14ac:dyDescent="0.2">
      <c r="C24" s="176"/>
      <c r="D24" s="127"/>
      <c r="E24" s="79"/>
      <c r="F24" s="79"/>
      <c r="G24" s="79"/>
      <c r="H24" s="79"/>
      <c r="I24" s="79"/>
      <c r="J24" s="79"/>
      <c r="K24" s="79"/>
      <c r="L24" s="175"/>
      <c r="M24" s="79"/>
      <c r="N24" s="175"/>
    </row>
    <row r="25" spans="1:19" x14ac:dyDescent="0.2">
      <c r="B25" s="128" t="s">
        <v>55</v>
      </c>
      <c r="C25" s="176"/>
      <c r="D25" s="127"/>
      <c r="E25" s="79"/>
      <c r="F25" s="79"/>
      <c r="G25" s="79"/>
      <c r="H25" s="79"/>
      <c r="I25" s="79"/>
      <c r="J25" s="79"/>
      <c r="K25" s="79"/>
      <c r="L25" s="175"/>
      <c r="M25" s="79"/>
      <c r="N25" s="175"/>
    </row>
    <row r="26" spans="1:19" x14ac:dyDescent="0.2">
      <c r="B26" s="128" t="s">
        <v>56</v>
      </c>
      <c r="C26" s="176"/>
      <c r="D26" s="127"/>
      <c r="E26" s="79"/>
      <c r="F26" s="79"/>
      <c r="G26" s="79"/>
      <c r="H26" s="79"/>
      <c r="I26" s="79"/>
      <c r="J26" s="79"/>
      <c r="K26" s="79"/>
      <c r="L26" s="175"/>
      <c r="M26" s="79"/>
      <c r="N26" s="175"/>
    </row>
  </sheetData>
  <mergeCells count="2">
    <mergeCell ref="B4:D6"/>
    <mergeCell ref="P6:Q6"/>
  </mergeCells>
  <phoneticPr fontId="5"/>
  <conditionalFormatting sqref="A4:A6">
    <cfRule type="containsErrors" dxfId="70" priority="24">
      <formula>ISERROR(A4)</formula>
    </cfRule>
  </conditionalFormatting>
  <conditionalFormatting sqref="A7:D20">
    <cfRule type="containsErrors" dxfId="69" priority="17">
      <formula>ISERROR(A7)</formula>
    </cfRule>
  </conditionalFormatting>
  <conditionalFormatting sqref="B25:B26">
    <cfRule type="containsErrors" dxfId="68" priority="19">
      <formula>ISERROR(B25)</formula>
    </cfRule>
  </conditionalFormatting>
  <conditionalFormatting sqref="B1:C4">
    <cfRule type="containsErrors" dxfId="67" priority="21">
      <formula>ISERROR(B1)</formula>
    </cfRule>
  </conditionalFormatting>
  <conditionalFormatting sqref="B21:C23">
    <cfRule type="containsErrors" dxfId="66" priority="11">
      <formula>ISERROR(B21)</formula>
    </cfRule>
  </conditionalFormatting>
  <conditionalFormatting sqref="E4:K4 E7:K15">
    <cfRule type="containsErrors" dxfId="65" priority="14">
      <formula>ISERROR(E4)</formula>
    </cfRule>
  </conditionalFormatting>
  <conditionalFormatting sqref="E17:K20">
    <cfRule type="containsErrors" dxfId="64" priority="26">
      <formula>ISERROR(E17)</formula>
    </cfRule>
  </conditionalFormatting>
  <conditionalFormatting sqref="E5:L6">
    <cfRule type="containsErrors" dxfId="63" priority="2">
      <formula>ISERROR(E5)</formula>
    </cfRule>
  </conditionalFormatting>
  <conditionalFormatting sqref="M4:M15">
    <cfRule type="containsErrors" dxfId="62" priority="1">
      <formula>ISERROR(M4)</formula>
    </cfRule>
  </conditionalFormatting>
  <conditionalFormatting sqref="M17:M20">
    <cfRule type="containsErrors" dxfId="61" priority="13">
      <formula>ISERROR(M17)</formula>
    </cfRule>
  </conditionalFormatting>
  <conditionalFormatting sqref="P4:Q5 P6">
    <cfRule type="containsErrors" dxfId="60" priority="10">
      <formula>ISERROR(P4)</formula>
    </cfRule>
  </conditionalFormatting>
  <conditionalFormatting sqref="P7:Q15">
    <cfRule type="containsErrors" dxfId="59" priority="7">
      <formula>ISERROR(P7)</formula>
    </cfRule>
  </conditionalFormatting>
  <conditionalFormatting sqref="P17:Q20">
    <cfRule type="containsErrors" dxfId="58" priority="8">
      <formula>ISERROR(P17)</formula>
    </cfRule>
  </conditionalFormatting>
  <conditionalFormatting sqref="S4:S15">
    <cfRule type="containsErrors" dxfId="57" priority="5">
      <formula>ISERROR(S4)</formula>
    </cfRule>
  </conditionalFormatting>
  <conditionalFormatting sqref="S17:S20">
    <cfRule type="containsErrors" dxfId="56" priority="6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V25"/>
  <sheetViews>
    <sheetView showGridLines="0" zoomScale="85" zoomScaleNormal="85" workbookViewId="0">
      <selection activeCell="S3" sqref="S3"/>
    </sheetView>
  </sheetViews>
  <sheetFormatPr defaultColWidth="9" defaultRowHeight="15" x14ac:dyDescent="0.2"/>
  <cols>
    <col min="1" max="1" width="1.6328125" style="285" customWidth="1"/>
    <col min="2" max="2" width="40.6328125" style="285" customWidth="1"/>
    <col min="3" max="3" width="5.6328125" style="293" customWidth="1"/>
    <col min="4" max="4" width="27.90625" style="291" customWidth="1"/>
    <col min="5" max="11" width="11.6328125" style="285" customWidth="1"/>
    <col min="12" max="12" width="1.6328125" style="292" customWidth="1"/>
    <col min="13" max="13" width="11.6328125" style="285" customWidth="1"/>
    <col min="14" max="14" width="1.6328125" style="292" customWidth="1"/>
    <col min="15" max="15" width="1.6328125" style="285" customWidth="1"/>
    <col min="16" max="17" width="9" style="285"/>
    <col min="18" max="18" width="1.6328125" style="285" customWidth="1"/>
    <col min="19" max="16384" width="9" style="285"/>
  </cols>
  <sheetData>
    <row r="1" spans="1:19" s="213" customFormat="1" ht="40" customHeight="1" x14ac:dyDescent="0.2">
      <c r="B1" s="214" t="s">
        <v>57</v>
      </c>
      <c r="C1" s="215"/>
      <c r="D1" s="216"/>
      <c r="L1" s="217"/>
      <c r="N1" s="217"/>
    </row>
    <row r="2" spans="1:19" s="213" customFormat="1" ht="40" customHeight="1" x14ac:dyDescent="0.2">
      <c r="B2" s="214" t="s">
        <v>58</v>
      </c>
      <c r="C2" s="215"/>
      <c r="D2" s="216"/>
      <c r="L2" s="217"/>
      <c r="N2" s="217"/>
    </row>
    <row r="3" spans="1:19" s="213" customFormat="1" ht="15" customHeight="1" x14ac:dyDescent="0.2">
      <c r="B3" s="214"/>
      <c r="C3" s="215"/>
      <c r="D3" s="216"/>
      <c r="I3" s="218"/>
      <c r="J3" s="218"/>
      <c r="L3" s="218"/>
      <c r="N3" s="218"/>
      <c r="S3" s="51" t="s">
        <v>124</v>
      </c>
    </row>
    <row r="4" spans="1:19" s="84" customFormat="1" ht="15" customHeight="1" x14ac:dyDescent="0.2">
      <c r="A4" s="219"/>
      <c r="B4" s="424" t="s">
        <v>10</v>
      </c>
      <c r="C4" s="424"/>
      <c r="D4" s="425"/>
      <c r="E4" s="220" t="s">
        <v>2</v>
      </c>
      <c r="F4" s="221" t="s">
        <v>3</v>
      </c>
      <c r="G4" s="222" t="s">
        <v>4</v>
      </c>
      <c r="H4" s="222" t="s">
        <v>5</v>
      </c>
      <c r="I4" s="223" t="s">
        <v>6</v>
      </c>
      <c r="J4" s="223" t="s">
        <v>7</v>
      </c>
      <c r="K4" s="223" t="s">
        <v>9</v>
      </c>
      <c r="L4" s="224"/>
      <c r="M4" s="225" t="s">
        <v>59</v>
      </c>
      <c r="N4" s="224"/>
      <c r="O4" s="60"/>
      <c r="P4" s="61" t="s">
        <v>7</v>
      </c>
      <c r="Q4" s="62" t="s">
        <v>9</v>
      </c>
      <c r="R4" s="60"/>
      <c r="S4" s="61" t="s">
        <v>8</v>
      </c>
    </row>
    <row r="5" spans="1:19" s="84" customFormat="1" ht="15" customHeight="1" x14ac:dyDescent="0.2">
      <c r="A5" s="219" t="s">
        <v>10</v>
      </c>
      <c r="B5" s="425"/>
      <c r="C5" s="425"/>
      <c r="D5" s="425"/>
      <c r="E5" s="226" t="s">
        <v>11</v>
      </c>
      <c r="F5" s="226" t="s">
        <v>11</v>
      </c>
      <c r="G5" s="226" t="s">
        <v>11</v>
      </c>
      <c r="H5" s="226" t="s">
        <v>11</v>
      </c>
      <c r="I5" s="226" t="s">
        <v>11</v>
      </c>
      <c r="J5" s="226" t="s">
        <v>11</v>
      </c>
      <c r="K5" s="68" t="s">
        <v>120</v>
      </c>
      <c r="L5" s="361"/>
      <c r="M5" s="69" t="s">
        <v>121</v>
      </c>
      <c r="N5" s="224"/>
      <c r="O5" s="60"/>
      <c r="P5" s="70" t="s">
        <v>13</v>
      </c>
      <c r="Q5" s="227" t="s">
        <v>13</v>
      </c>
      <c r="R5" s="60"/>
      <c r="S5" s="228" t="s">
        <v>13</v>
      </c>
    </row>
    <row r="6" spans="1:19" s="84" customFormat="1" ht="15" customHeight="1" x14ac:dyDescent="0.2">
      <c r="A6" s="229"/>
      <c r="B6" s="425"/>
      <c r="C6" s="425"/>
      <c r="D6" s="425"/>
      <c r="E6" s="230" t="s">
        <v>14</v>
      </c>
      <c r="F6" s="230" t="s">
        <v>14</v>
      </c>
      <c r="G6" s="230" t="s">
        <v>14</v>
      </c>
      <c r="H6" s="230" t="s">
        <v>14</v>
      </c>
      <c r="I6" s="230" t="s">
        <v>14</v>
      </c>
      <c r="J6" s="230" t="s">
        <v>14</v>
      </c>
      <c r="K6" s="76" t="s">
        <v>122</v>
      </c>
      <c r="L6" s="362"/>
      <c r="M6" s="77" t="s">
        <v>123</v>
      </c>
      <c r="N6" s="231"/>
      <c r="O6" s="60"/>
      <c r="P6" s="426" t="s">
        <v>15</v>
      </c>
      <c r="Q6" s="427"/>
      <c r="R6" s="60"/>
      <c r="S6" s="134"/>
    </row>
    <row r="7" spans="1:19" s="84" customFormat="1" ht="13.5" x14ac:dyDescent="0.2">
      <c r="A7" s="229"/>
      <c r="B7" s="232" t="s">
        <v>16</v>
      </c>
      <c r="C7" s="233"/>
      <c r="D7" s="234" t="s">
        <v>17</v>
      </c>
      <c r="E7" s="86"/>
      <c r="F7" s="86"/>
      <c r="G7" s="86"/>
      <c r="H7" s="86"/>
      <c r="I7" s="235"/>
      <c r="J7" s="86"/>
      <c r="K7" s="86"/>
      <c r="L7" s="236"/>
      <c r="M7" s="235"/>
      <c r="N7" s="236"/>
      <c r="P7" s="85"/>
      <c r="Q7" s="85"/>
      <c r="S7" s="85"/>
    </row>
    <row r="8" spans="1:19" s="247" customFormat="1" ht="13.5" x14ac:dyDescent="0.2">
      <c r="A8" s="237"/>
      <c r="B8" s="384" t="s">
        <v>18</v>
      </c>
      <c r="C8" s="385" t="s">
        <v>19</v>
      </c>
      <c r="D8" s="386" t="s">
        <v>50</v>
      </c>
      <c r="E8" s="238">
        <v>991</v>
      </c>
      <c r="F8" s="238">
        <v>1485</v>
      </c>
      <c r="G8" s="239">
        <v>1329</v>
      </c>
      <c r="H8" s="240">
        <v>1687</v>
      </c>
      <c r="I8" s="241">
        <v>2247</v>
      </c>
      <c r="J8" s="242">
        <v>3179</v>
      </c>
      <c r="K8" s="346">
        <v>2180</v>
      </c>
      <c r="L8" s="243"/>
      <c r="M8" s="244">
        <f>K8-J8</f>
        <v>-999</v>
      </c>
      <c r="N8" s="245"/>
      <c r="P8" s="246">
        <v>965</v>
      </c>
      <c r="Q8" s="246">
        <v>121</v>
      </c>
      <c r="R8" s="248"/>
      <c r="S8" s="246">
        <f>Q8-P8</f>
        <v>-844</v>
      </c>
    </row>
    <row r="9" spans="1:19" s="247" customFormat="1" ht="13.5" x14ac:dyDescent="0.2">
      <c r="A9" s="237"/>
      <c r="B9" s="277" t="s">
        <v>60</v>
      </c>
      <c r="C9" s="278" t="s">
        <v>28</v>
      </c>
      <c r="D9" s="289" t="s">
        <v>51</v>
      </c>
      <c r="E9" s="238">
        <v>1581</v>
      </c>
      <c r="F9" s="238">
        <v>1662</v>
      </c>
      <c r="G9" s="239">
        <v>1565</v>
      </c>
      <c r="H9" s="240">
        <v>1350</v>
      </c>
      <c r="I9" s="239">
        <v>3047</v>
      </c>
      <c r="J9" s="250">
        <v>2433</v>
      </c>
      <c r="K9" s="347">
        <v>2520</v>
      </c>
      <c r="L9" s="243"/>
      <c r="M9" s="251">
        <f>K9-J9</f>
        <v>87</v>
      </c>
      <c r="N9" s="245"/>
      <c r="P9" s="252">
        <v>538</v>
      </c>
      <c r="Q9" s="252">
        <v>1721</v>
      </c>
      <c r="R9" s="248"/>
      <c r="S9" s="252">
        <f t="shared" ref="S9:S10" si="0">Q9-P9</f>
        <v>1183</v>
      </c>
    </row>
    <row r="10" spans="1:19" s="84" customFormat="1" ht="14" thickBot="1" x14ac:dyDescent="0.25">
      <c r="A10" s="229"/>
      <c r="B10" s="387" t="s">
        <v>35</v>
      </c>
      <c r="C10" s="388"/>
      <c r="D10" s="389" t="s">
        <v>52</v>
      </c>
      <c r="E10" s="253">
        <v>2572</v>
      </c>
      <c r="F10" s="253">
        <v>3147</v>
      </c>
      <c r="G10" s="254">
        <v>2894</v>
      </c>
      <c r="H10" s="255">
        <v>3037</v>
      </c>
      <c r="I10" s="254">
        <v>5294</v>
      </c>
      <c r="J10" s="256">
        <v>5612</v>
      </c>
      <c r="K10" s="348">
        <f>SUM(K8:K9)</f>
        <v>4700</v>
      </c>
      <c r="L10" s="257"/>
      <c r="M10" s="258">
        <f>K10-J10</f>
        <v>-912</v>
      </c>
      <c r="N10" s="259"/>
      <c r="P10" s="260">
        <f>SUM(P8:P9)</f>
        <v>1503</v>
      </c>
      <c r="Q10" s="260">
        <f>SUM(Q8:Q9)</f>
        <v>1842</v>
      </c>
      <c r="R10" s="261"/>
      <c r="S10" s="260">
        <f t="shared" si="0"/>
        <v>339</v>
      </c>
    </row>
    <row r="11" spans="1:19" s="247" customFormat="1" ht="14.25" customHeight="1" x14ac:dyDescent="0.2">
      <c r="A11" s="237"/>
      <c r="B11" s="262"/>
      <c r="C11" s="249"/>
      <c r="D11" s="263"/>
      <c r="E11" s="250"/>
      <c r="F11" s="264"/>
      <c r="G11" s="250"/>
      <c r="H11" s="250"/>
      <c r="I11" s="250"/>
      <c r="J11" s="265"/>
      <c r="K11" s="251"/>
      <c r="L11" s="266"/>
      <c r="M11" s="251"/>
      <c r="N11" s="267"/>
      <c r="P11" s="251"/>
      <c r="Q11" s="251"/>
      <c r="R11" s="248"/>
      <c r="S11" s="251"/>
    </row>
    <row r="12" spans="1:19" s="84" customFormat="1" ht="13.5" x14ac:dyDescent="0.2">
      <c r="A12" s="229"/>
      <c r="B12" s="268" t="s">
        <v>37</v>
      </c>
      <c r="C12" s="233"/>
      <c r="D12" s="234" t="s">
        <v>38</v>
      </c>
      <c r="E12" s="269"/>
      <c r="F12" s="269"/>
      <c r="G12" s="269"/>
      <c r="H12" s="269"/>
      <c r="I12" s="270"/>
      <c r="J12" s="271"/>
      <c r="K12" s="275"/>
      <c r="L12" s="272"/>
      <c r="M12" s="273"/>
      <c r="N12" s="274"/>
      <c r="P12" s="275"/>
      <c r="Q12" s="275"/>
      <c r="R12" s="261"/>
      <c r="S12" s="275"/>
    </row>
    <row r="13" spans="1:19" s="247" customFormat="1" ht="13.5" x14ac:dyDescent="0.2">
      <c r="A13" s="237"/>
      <c r="B13" s="384" t="s">
        <v>18</v>
      </c>
      <c r="C13" s="385" t="s">
        <v>19</v>
      </c>
      <c r="D13" s="386" t="s">
        <v>50</v>
      </c>
      <c r="E13" s="238">
        <v>1100</v>
      </c>
      <c r="F13" s="238">
        <v>1073</v>
      </c>
      <c r="G13" s="239">
        <v>1258</v>
      </c>
      <c r="H13" s="240">
        <v>1366</v>
      </c>
      <c r="I13" s="241">
        <v>1653</v>
      </c>
      <c r="J13" s="242">
        <v>1835</v>
      </c>
      <c r="K13" s="346">
        <v>2125</v>
      </c>
      <c r="L13" s="243"/>
      <c r="M13" s="244">
        <f>K13-J13</f>
        <v>290</v>
      </c>
      <c r="N13" s="245"/>
      <c r="P13" s="246">
        <v>378</v>
      </c>
      <c r="Q13" s="246">
        <v>448</v>
      </c>
      <c r="R13" s="248"/>
      <c r="S13" s="246">
        <f t="shared" ref="S13:S15" si="1">Q13-P13</f>
        <v>70</v>
      </c>
    </row>
    <row r="14" spans="1:19" s="247" customFormat="1" ht="13.5" x14ac:dyDescent="0.2">
      <c r="A14" s="237"/>
      <c r="B14" s="277" t="s">
        <v>60</v>
      </c>
      <c r="C14" s="278" t="s">
        <v>28</v>
      </c>
      <c r="D14" s="289" t="s">
        <v>51</v>
      </c>
      <c r="E14" s="238">
        <v>1218</v>
      </c>
      <c r="F14" s="238">
        <v>1210</v>
      </c>
      <c r="G14" s="239">
        <v>1285</v>
      </c>
      <c r="H14" s="240">
        <v>1328</v>
      </c>
      <c r="I14" s="239">
        <v>1419</v>
      </c>
      <c r="J14" s="250">
        <v>1645</v>
      </c>
      <c r="K14" s="347">
        <v>1640</v>
      </c>
      <c r="L14" s="243"/>
      <c r="M14" s="251">
        <f>K14-J14</f>
        <v>-5</v>
      </c>
      <c r="N14" s="245"/>
      <c r="P14" s="252">
        <v>270</v>
      </c>
      <c r="Q14" s="252">
        <v>272</v>
      </c>
      <c r="R14" s="248"/>
      <c r="S14" s="252">
        <f t="shared" si="1"/>
        <v>2</v>
      </c>
    </row>
    <row r="15" spans="1:19" s="84" customFormat="1" ht="14" thickBot="1" x14ac:dyDescent="0.25">
      <c r="A15" s="229"/>
      <c r="B15" s="387" t="s">
        <v>40</v>
      </c>
      <c r="C15" s="388"/>
      <c r="D15" s="389" t="s">
        <v>52</v>
      </c>
      <c r="E15" s="253">
        <v>2318</v>
      </c>
      <c r="F15" s="253">
        <v>2283</v>
      </c>
      <c r="G15" s="254">
        <v>2543</v>
      </c>
      <c r="H15" s="255">
        <v>2694</v>
      </c>
      <c r="I15" s="254">
        <v>3072</v>
      </c>
      <c r="J15" s="256">
        <v>3481</v>
      </c>
      <c r="K15" s="348">
        <f>SUM(K13:K14)</f>
        <v>3765</v>
      </c>
      <c r="L15" s="257"/>
      <c r="M15" s="258">
        <f>K15-J15</f>
        <v>284</v>
      </c>
      <c r="N15" s="259"/>
      <c r="P15" s="260">
        <f>SUM(P13:P14)</f>
        <v>648</v>
      </c>
      <c r="Q15" s="260">
        <f>SUM(Q13:Q14)</f>
        <v>720</v>
      </c>
      <c r="R15" s="261"/>
      <c r="S15" s="260">
        <f t="shared" si="1"/>
        <v>72</v>
      </c>
    </row>
    <row r="16" spans="1:19" ht="14.25" customHeight="1" x14ac:dyDescent="0.2">
      <c r="A16" s="276"/>
      <c r="B16" s="277"/>
      <c r="C16" s="278"/>
      <c r="D16" s="279"/>
      <c r="E16" s="280"/>
      <c r="F16" s="280"/>
      <c r="G16" s="280"/>
      <c r="H16" s="280"/>
      <c r="I16" s="280"/>
      <c r="J16" s="281"/>
      <c r="K16" s="283"/>
      <c r="L16" s="282"/>
      <c r="M16" s="283"/>
      <c r="N16" s="284"/>
      <c r="P16" s="283"/>
      <c r="Q16" s="283"/>
      <c r="R16" s="286"/>
      <c r="S16" s="283"/>
    </row>
    <row r="17" spans="1:22" s="84" customFormat="1" ht="13.5" x14ac:dyDescent="0.2">
      <c r="A17" s="229"/>
      <c r="B17" s="232" t="s">
        <v>41</v>
      </c>
      <c r="C17" s="233"/>
      <c r="D17" s="234" t="s">
        <v>53</v>
      </c>
      <c r="E17" s="269"/>
      <c r="F17" s="269"/>
      <c r="G17" s="269"/>
      <c r="H17" s="269"/>
      <c r="I17" s="270"/>
      <c r="J17" s="271"/>
      <c r="K17" s="275"/>
      <c r="L17" s="272"/>
      <c r="M17" s="273"/>
      <c r="N17" s="274"/>
      <c r="P17" s="275"/>
      <c r="Q17" s="275"/>
      <c r="R17" s="261"/>
      <c r="S17" s="275"/>
    </row>
    <row r="18" spans="1:22" s="247" customFormat="1" ht="13.5" x14ac:dyDescent="0.2">
      <c r="A18" s="237"/>
      <c r="B18" s="384" t="s">
        <v>18</v>
      </c>
      <c r="C18" s="385" t="s">
        <v>19</v>
      </c>
      <c r="D18" s="386" t="s">
        <v>50</v>
      </c>
      <c r="E18" s="238">
        <v>-133</v>
      </c>
      <c r="F18" s="238">
        <v>-93</v>
      </c>
      <c r="G18" s="239">
        <v>17</v>
      </c>
      <c r="H18" s="240">
        <v>11</v>
      </c>
      <c r="I18" s="241">
        <v>2</v>
      </c>
      <c r="J18" s="242">
        <v>22</v>
      </c>
      <c r="K18" s="349">
        <v>48.5</v>
      </c>
      <c r="L18" s="243"/>
      <c r="M18" s="287">
        <f>K18-J18</f>
        <v>26.5</v>
      </c>
      <c r="N18" s="245"/>
      <c r="P18" s="246">
        <v>11</v>
      </c>
      <c r="Q18" s="246">
        <v>-26</v>
      </c>
      <c r="R18" s="248"/>
      <c r="S18" s="246">
        <f t="shared" ref="S18:S20" si="2">Q18-P18</f>
        <v>-37</v>
      </c>
    </row>
    <row r="19" spans="1:22" s="247" customFormat="1" ht="13.5" x14ac:dyDescent="0.2">
      <c r="A19" s="237"/>
      <c r="B19" s="277" t="s">
        <v>60</v>
      </c>
      <c r="C19" s="278" t="s">
        <v>28</v>
      </c>
      <c r="D19" s="289" t="s">
        <v>51</v>
      </c>
      <c r="E19" s="238">
        <v>146</v>
      </c>
      <c r="F19" s="238">
        <v>149</v>
      </c>
      <c r="G19" s="239">
        <v>141</v>
      </c>
      <c r="H19" s="240">
        <v>115</v>
      </c>
      <c r="I19" s="239">
        <v>122</v>
      </c>
      <c r="J19" s="250">
        <v>128</v>
      </c>
      <c r="K19" s="350">
        <v>131.5</v>
      </c>
      <c r="L19" s="243"/>
      <c r="M19" s="288">
        <f>K19-J19</f>
        <v>3.5</v>
      </c>
      <c r="N19" s="245"/>
      <c r="P19" s="252">
        <v>-19</v>
      </c>
      <c r="Q19" s="252">
        <v>-3</v>
      </c>
      <c r="R19" s="248"/>
      <c r="S19" s="252">
        <f t="shared" si="2"/>
        <v>16</v>
      </c>
    </row>
    <row r="20" spans="1:22" s="84" customFormat="1" ht="14" thickBot="1" x14ac:dyDescent="0.25">
      <c r="A20" s="229"/>
      <c r="B20" s="387" t="s">
        <v>54</v>
      </c>
      <c r="C20" s="388"/>
      <c r="D20" s="389" t="s">
        <v>52</v>
      </c>
      <c r="E20" s="253">
        <v>13</v>
      </c>
      <c r="F20" s="253">
        <v>56</v>
      </c>
      <c r="G20" s="254">
        <v>158</v>
      </c>
      <c r="H20" s="255">
        <v>126</v>
      </c>
      <c r="I20" s="254">
        <v>124</v>
      </c>
      <c r="J20" s="256">
        <v>150</v>
      </c>
      <c r="K20" s="348">
        <f>SUM(K18:K19)</f>
        <v>180</v>
      </c>
      <c r="L20" s="257"/>
      <c r="M20" s="258">
        <f>K20-J20</f>
        <v>30</v>
      </c>
      <c r="N20" s="259"/>
      <c r="P20" s="260">
        <f>SUM(P18:P19)</f>
        <v>-8</v>
      </c>
      <c r="Q20" s="260">
        <f>SUM(Q18:Q19)</f>
        <v>-29</v>
      </c>
      <c r="R20" s="261"/>
      <c r="S20" s="260">
        <f t="shared" si="2"/>
        <v>-21</v>
      </c>
    </row>
    <row r="21" spans="1:22" s="291" customFormat="1" x14ac:dyDescent="0.2">
      <c r="A21" s="285"/>
      <c r="B21" s="289"/>
      <c r="C21" s="290"/>
      <c r="E21" s="285"/>
      <c r="F21" s="285"/>
      <c r="G21" s="285"/>
      <c r="H21" s="285"/>
      <c r="I21" s="285"/>
      <c r="J21" s="285"/>
      <c r="K21" s="285"/>
      <c r="L21" s="292"/>
      <c r="M21" s="285"/>
      <c r="N21" s="292"/>
      <c r="O21" s="285"/>
      <c r="P21" s="285"/>
      <c r="Q21" s="285"/>
      <c r="R21" s="285"/>
      <c r="S21" s="285"/>
      <c r="T21" s="285"/>
      <c r="U21" s="285"/>
      <c r="V21" s="285"/>
    </row>
    <row r="22" spans="1:22" s="291" customFormat="1" x14ac:dyDescent="0.2">
      <c r="A22" s="285"/>
      <c r="B22" s="128" t="s">
        <v>44</v>
      </c>
      <c r="C22" s="290"/>
      <c r="E22" s="285"/>
      <c r="F22" s="285"/>
      <c r="G22" s="285"/>
      <c r="H22" s="285"/>
      <c r="I22" s="285"/>
      <c r="J22" s="285"/>
      <c r="K22" s="285"/>
      <c r="L22" s="292"/>
      <c r="M22" s="285"/>
      <c r="N22" s="292"/>
      <c r="O22" s="285"/>
      <c r="P22" s="285"/>
      <c r="Q22" s="285"/>
      <c r="R22" s="285"/>
      <c r="S22" s="285"/>
      <c r="T22" s="285"/>
      <c r="U22" s="285"/>
      <c r="V22" s="285"/>
    </row>
    <row r="23" spans="1:22" s="291" customFormat="1" x14ac:dyDescent="0.2">
      <c r="A23" s="285"/>
      <c r="B23" s="128" t="s">
        <v>45</v>
      </c>
      <c r="C23" s="290"/>
      <c r="E23" s="285"/>
      <c r="F23" s="285"/>
      <c r="G23" s="285"/>
      <c r="H23" s="285"/>
      <c r="I23" s="285"/>
      <c r="J23" s="285"/>
      <c r="K23" s="285"/>
      <c r="L23" s="292"/>
      <c r="M23" s="285"/>
      <c r="N23" s="292"/>
      <c r="O23" s="285"/>
      <c r="P23" s="285"/>
      <c r="Q23" s="285"/>
      <c r="R23" s="285"/>
      <c r="S23" s="285"/>
      <c r="T23" s="285"/>
      <c r="U23" s="285"/>
      <c r="V23" s="285"/>
    </row>
    <row r="25" spans="1:22" x14ac:dyDescent="0.2">
      <c r="M25" s="294"/>
    </row>
  </sheetData>
  <mergeCells count="2">
    <mergeCell ref="B4:D6"/>
    <mergeCell ref="P6:Q6"/>
  </mergeCells>
  <phoneticPr fontId="5"/>
  <conditionalFormatting sqref="A4:A6">
    <cfRule type="containsErrors" dxfId="55" priority="24">
      <formula>ISERROR(A4)</formula>
    </cfRule>
  </conditionalFormatting>
  <conditionalFormatting sqref="A7:D20">
    <cfRule type="containsErrors" dxfId="54" priority="17">
      <formula>ISERROR(A7)</formula>
    </cfRule>
  </conditionalFormatting>
  <conditionalFormatting sqref="B1:C4">
    <cfRule type="containsErrors" dxfId="53" priority="19">
      <formula>ISERROR(B1)</formula>
    </cfRule>
  </conditionalFormatting>
  <conditionalFormatting sqref="B21:C23">
    <cfRule type="containsErrors" dxfId="52" priority="11">
      <formula>ISERROR(B21)</formula>
    </cfRule>
  </conditionalFormatting>
  <conditionalFormatting sqref="E16 E17:K20">
    <cfRule type="containsErrors" dxfId="51" priority="25">
      <formula>ISERROR(E16)</formula>
    </cfRule>
  </conditionalFormatting>
  <conditionalFormatting sqref="E4:K4 E7:K15">
    <cfRule type="containsErrors" dxfId="50" priority="15">
      <formula>ISERROR(E4)</formula>
    </cfRule>
  </conditionalFormatting>
  <conditionalFormatting sqref="E5:L6">
    <cfRule type="containsErrors" dxfId="49" priority="2">
      <formula>ISERROR(E5)</formula>
    </cfRule>
  </conditionalFormatting>
  <conditionalFormatting sqref="M4:M15">
    <cfRule type="containsErrors" dxfId="48" priority="1">
      <formula>ISERROR(M4)</formula>
    </cfRule>
  </conditionalFormatting>
  <conditionalFormatting sqref="M17:M20">
    <cfRule type="containsErrors" dxfId="47" priority="12">
      <formula>ISERROR(M17)</formula>
    </cfRule>
  </conditionalFormatting>
  <conditionalFormatting sqref="P4:Q5 P6">
    <cfRule type="containsErrors" dxfId="46" priority="10">
      <formula>ISERROR(P4)</formula>
    </cfRule>
  </conditionalFormatting>
  <conditionalFormatting sqref="P7:Q15">
    <cfRule type="containsErrors" dxfId="45" priority="7">
      <formula>ISERROR(P7)</formula>
    </cfRule>
  </conditionalFormatting>
  <conditionalFormatting sqref="P17:Q20">
    <cfRule type="containsErrors" dxfId="44" priority="8">
      <formula>ISERROR(P17)</formula>
    </cfRule>
  </conditionalFormatting>
  <conditionalFormatting sqref="S4:S15">
    <cfRule type="containsErrors" dxfId="43" priority="5">
      <formula>ISERROR(S4)</formula>
    </cfRule>
  </conditionalFormatting>
  <conditionalFormatting sqref="S17:S20">
    <cfRule type="containsErrors" dxfId="42" priority="6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P72"/>
  <sheetViews>
    <sheetView showGridLines="0" topLeftCell="A10" zoomScale="85" zoomScaleNormal="85" workbookViewId="0">
      <selection activeCell="S46" sqref="S46"/>
    </sheetView>
  </sheetViews>
  <sheetFormatPr defaultColWidth="9" defaultRowHeight="15" x14ac:dyDescent="0.2"/>
  <cols>
    <col min="1" max="1" width="1.6328125" style="133" customWidth="1"/>
    <col min="2" max="2" width="27.453125" style="133" customWidth="1"/>
    <col min="3" max="3" width="16.08984375" style="311" customWidth="1"/>
    <col min="4" max="8" width="11.6328125" style="133" customWidth="1"/>
    <col min="9" max="9" width="1.6328125" style="133" customWidth="1"/>
    <col min="10" max="10" width="11.6328125" style="133" customWidth="1"/>
    <col min="11" max="12" width="1.6328125" style="133" customWidth="1"/>
    <col min="13" max="14" width="9" style="133"/>
    <col min="15" max="15" width="1.6328125" style="133" customWidth="1"/>
    <col min="16" max="16384" width="9" style="133"/>
  </cols>
  <sheetData>
    <row r="1" spans="1:12" s="295" customFormat="1" ht="40" customHeight="1" x14ac:dyDescent="0.2">
      <c r="B1" s="41" t="s">
        <v>61</v>
      </c>
      <c r="C1" s="44"/>
      <c r="D1" s="296"/>
    </row>
    <row r="2" spans="1:12" s="295" customFormat="1" ht="40" customHeight="1" x14ac:dyDescent="0.2">
      <c r="B2" s="41" t="s">
        <v>62</v>
      </c>
      <c r="C2" s="44"/>
      <c r="D2" s="296"/>
    </row>
    <row r="3" spans="1:12" ht="12.75" customHeight="1" x14ac:dyDescent="0.2">
      <c r="A3" s="52"/>
      <c r="B3" s="53"/>
      <c r="C3" s="127"/>
      <c r="D3" s="48"/>
      <c r="E3" s="48"/>
      <c r="F3" s="48"/>
      <c r="G3" s="48"/>
      <c r="H3" s="51" t="s">
        <v>63</v>
      </c>
      <c r="I3" s="51"/>
      <c r="J3" s="48"/>
    </row>
    <row r="4" spans="1:12" ht="15" customHeight="1" x14ac:dyDescent="0.2">
      <c r="A4" s="79"/>
      <c r="B4" s="297"/>
      <c r="C4" s="298"/>
      <c r="D4" s="299" t="s">
        <v>2</v>
      </c>
      <c r="E4" s="189" t="s">
        <v>3</v>
      </c>
      <c r="F4" s="191" t="s">
        <v>4</v>
      </c>
      <c r="G4" s="191" t="s">
        <v>5</v>
      </c>
      <c r="H4" s="192" t="s">
        <v>6</v>
      </c>
      <c r="I4" s="360"/>
      <c r="J4" s="361"/>
    </row>
    <row r="5" spans="1:12" ht="15" customHeight="1" x14ac:dyDescent="0.2">
      <c r="A5" s="64"/>
      <c r="B5" s="300"/>
      <c r="C5" s="301"/>
      <c r="D5" s="69" t="s">
        <v>11</v>
      </c>
      <c r="E5" s="142" t="s">
        <v>11</v>
      </c>
      <c r="F5" s="142" t="s">
        <v>11</v>
      </c>
      <c r="G5" s="143" t="s">
        <v>11</v>
      </c>
      <c r="H5" s="142" t="s">
        <v>11</v>
      </c>
      <c r="I5" s="361"/>
      <c r="J5" s="361"/>
    </row>
    <row r="6" spans="1:12" ht="15" customHeight="1" x14ac:dyDescent="0.2">
      <c r="A6" s="49"/>
      <c r="B6" s="73" t="s">
        <v>64</v>
      </c>
      <c r="C6" s="73" t="s">
        <v>65</v>
      </c>
      <c r="D6" s="302" t="s">
        <v>14</v>
      </c>
      <c r="E6" s="147" t="s">
        <v>14</v>
      </c>
      <c r="F6" s="147" t="s">
        <v>14</v>
      </c>
      <c r="G6" s="148" t="s">
        <v>14</v>
      </c>
      <c r="H6" s="147" t="s">
        <v>14</v>
      </c>
      <c r="I6" s="362"/>
      <c r="J6" s="362"/>
    </row>
    <row r="7" spans="1:12" x14ac:dyDescent="0.2">
      <c r="A7" s="79"/>
      <c r="B7" s="80" t="s">
        <v>66</v>
      </c>
      <c r="C7" s="81" t="s">
        <v>67</v>
      </c>
      <c r="D7" s="82"/>
      <c r="E7" s="82"/>
      <c r="F7" s="82"/>
      <c r="G7" s="82"/>
      <c r="H7" s="82"/>
      <c r="I7" s="303"/>
      <c r="J7" s="303"/>
    </row>
    <row r="8" spans="1:12" x14ac:dyDescent="0.2">
      <c r="A8" s="79"/>
      <c r="B8" s="87" t="s">
        <v>68</v>
      </c>
      <c r="C8" s="88" t="s">
        <v>69</v>
      </c>
      <c r="D8" s="304">
        <v>177</v>
      </c>
      <c r="E8" s="304">
        <v>218</v>
      </c>
      <c r="F8" s="3">
        <v>267</v>
      </c>
      <c r="G8" s="3">
        <v>284</v>
      </c>
      <c r="H8" s="305">
        <v>267</v>
      </c>
      <c r="I8" s="94"/>
      <c r="J8" s="94"/>
      <c r="K8" s="306"/>
      <c r="L8" s="306"/>
    </row>
    <row r="9" spans="1:12" x14ac:dyDescent="0.2">
      <c r="A9" s="79"/>
      <c r="B9" s="97" t="s">
        <v>70</v>
      </c>
      <c r="C9" s="88" t="s">
        <v>71</v>
      </c>
      <c r="D9" s="304">
        <v>229</v>
      </c>
      <c r="E9" s="304">
        <v>236</v>
      </c>
      <c r="F9" s="3">
        <v>213</v>
      </c>
      <c r="G9" s="3">
        <v>127</v>
      </c>
      <c r="H9" s="4">
        <v>176</v>
      </c>
      <c r="I9" s="94"/>
      <c r="J9" s="94"/>
    </row>
    <row r="10" spans="1:12" x14ac:dyDescent="0.2">
      <c r="A10" s="79"/>
      <c r="B10" s="97" t="s">
        <v>72</v>
      </c>
      <c r="C10" s="88" t="s">
        <v>73</v>
      </c>
      <c r="D10" s="304">
        <v>151</v>
      </c>
      <c r="E10" s="304">
        <v>125</v>
      </c>
      <c r="F10" s="3">
        <v>221</v>
      </c>
      <c r="G10" s="3">
        <v>49</v>
      </c>
      <c r="H10" s="4">
        <v>152</v>
      </c>
      <c r="I10" s="94"/>
      <c r="J10" s="94"/>
    </row>
    <row r="11" spans="1:12" x14ac:dyDescent="0.2">
      <c r="A11" s="79"/>
      <c r="B11" s="101" t="s">
        <v>72</v>
      </c>
      <c r="C11" s="102" t="s">
        <v>74</v>
      </c>
      <c r="D11" s="3">
        <v>76</v>
      </c>
      <c r="E11" s="3">
        <v>67</v>
      </c>
      <c r="F11" s="3">
        <v>80</v>
      </c>
      <c r="G11" s="3">
        <v>31</v>
      </c>
      <c r="H11" s="4">
        <v>41</v>
      </c>
      <c r="I11" s="94"/>
      <c r="J11" s="94"/>
    </row>
    <row r="12" spans="1:12" x14ac:dyDescent="0.2">
      <c r="A12" s="79"/>
      <c r="B12" s="101" t="s">
        <v>75</v>
      </c>
      <c r="C12" s="102" t="s">
        <v>76</v>
      </c>
      <c r="D12" s="3">
        <v>74</v>
      </c>
      <c r="E12" s="3">
        <v>57</v>
      </c>
      <c r="F12" s="3">
        <v>139</v>
      </c>
      <c r="G12" s="3">
        <v>17</v>
      </c>
      <c r="H12" s="4">
        <v>111</v>
      </c>
      <c r="I12" s="94"/>
      <c r="J12" s="94"/>
    </row>
    <row r="13" spans="1:12" x14ac:dyDescent="0.2">
      <c r="A13" s="79"/>
      <c r="B13" s="97" t="s">
        <v>77</v>
      </c>
      <c r="C13" s="88" t="s">
        <v>78</v>
      </c>
      <c r="D13" s="3">
        <v>270</v>
      </c>
      <c r="E13" s="3">
        <v>249</v>
      </c>
      <c r="F13" s="3">
        <v>234</v>
      </c>
      <c r="G13" s="3">
        <v>243</v>
      </c>
      <c r="H13" s="4">
        <v>318</v>
      </c>
      <c r="I13" s="94"/>
      <c r="J13" s="94"/>
      <c r="K13" s="306"/>
      <c r="L13" s="306"/>
    </row>
    <row r="14" spans="1:12" x14ac:dyDescent="0.2">
      <c r="A14" s="79"/>
      <c r="B14" s="97" t="s">
        <v>79</v>
      </c>
      <c r="C14" s="88" t="s">
        <v>80</v>
      </c>
      <c r="D14" s="304">
        <v>157</v>
      </c>
      <c r="E14" s="304">
        <v>179</v>
      </c>
      <c r="F14" s="3">
        <v>208</v>
      </c>
      <c r="G14" s="3">
        <v>192</v>
      </c>
      <c r="H14" s="4">
        <v>203</v>
      </c>
      <c r="I14" s="94"/>
      <c r="J14" s="94"/>
    </row>
    <row r="15" spans="1:12" x14ac:dyDescent="0.2">
      <c r="A15" s="79"/>
      <c r="B15" s="97" t="s">
        <v>81</v>
      </c>
      <c r="C15" s="88" t="s">
        <v>82</v>
      </c>
      <c r="D15" s="3">
        <v>343</v>
      </c>
      <c r="E15" s="3">
        <v>276</v>
      </c>
      <c r="F15" s="3">
        <v>397</v>
      </c>
      <c r="G15" s="3">
        <v>278</v>
      </c>
      <c r="H15" s="4">
        <v>285</v>
      </c>
      <c r="I15" s="94"/>
      <c r="J15" s="94"/>
    </row>
    <row r="16" spans="1:12" s="310" customFormat="1" ht="15.5" thickBot="1" x14ac:dyDescent="0.25">
      <c r="A16" s="53"/>
      <c r="B16" s="390" t="s">
        <v>83</v>
      </c>
      <c r="C16" s="379" t="s">
        <v>84</v>
      </c>
      <c r="D16" s="105">
        <v>1327</v>
      </c>
      <c r="E16" s="307">
        <v>1283</v>
      </c>
      <c r="F16" s="105">
        <v>1540</v>
      </c>
      <c r="G16" s="105">
        <v>1173</v>
      </c>
      <c r="H16" s="308">
        <v>1401</v>
      </c>
      <c r="I16" s="309"/>
      <c r="J16" s="309"/>
    </row>
    <row r="17" spans="1:10" x14ac:dyDescent="0.2">
      <c r="B17" s="129"/>
      <c r="D17" s="312"/>
      <c r="E17" s="312"/>
      <c r="F17" s="312"/>
      <c r="G17" s="312"/>
      <c r="H17" s="312"/>
      <c r="I17" s="312"/>
      <c r="J17" s="312"/>
    </row>
    <row r="18" spans="1:10" x14ac:dyDescent="0.2">
      <c r="A18" s="79"/>
      <c r="B18" s="80" t="s">
        <v>37</v>
      </c>
      <c r="C18" s="81" t="s">
        <v>85</v>
      </c>
      <c r="D18" s="111"/>
      <c r="E18" s="111"/>
      <c r="F18" s="111"/>
      <c r="G18" s="111"/>
      <c r="H18" s="111"/>
      <c r="I18" s="94"/>
      <c r="J18" s="94"/>
    </row>
    <row r="19" spans="1:10" x14ac:dyDescent="0.2">
      <c r="A19" s="79"/>
      <c r="B19" s="87" t="s">
        <v>68</v>
      </c>
      <c r="C19" s="88" t="s">
        <v>69</v>
      </c>
      <c r="D19" s="304">
        <v>204</v>
      </c>
      <c r="E19" s="304">
        <v>203</v>
      </c>
      <c r="F19" s="3">
        <v>227</v>
      </c>
      <c r="G19" s="3">
        <v>240</v>
      </c>
      <c r="H19" s="4">
        <v>248</v>
      </c>
      <c r="I19" s="94"/>
      <c r="J19" s="94"/>
    </row>
    <row r="20" spans="1:10" x14ac:dyDescent="0.2">
      <c r="A20" s="79"/>
      <c r="B20" s="97" t="s">
        <v>70</v>
      </c>
      <c r="C20" s="88" t="s">
        <v>71</v>
      </c>
      <c r="D20" s="304">
        <v>244</v>
      </c>
      <c r="E20" s="304">
        <v>253</v>
      </c>
      <c r="F20" s="3">
        <v>231</v>
      </c>
      <c r="G20" s="3">
        <v>166</v>
      </c>
      <c r="H20" s="4">
        <v>145</v>
      </c>
      <c r="I20" s="94"/>
      <c r="J20" s="94"/>
    </row>
    <row r="21" spans="1:10" x14ac:dyDescent="0.2">
      <c r="A21" s="79"/>
      <c r="B21" s="97" t="s">
        <v>72</v>
      </c>
      <c r="C21" s="88" t="s">
        <v>73</v>
      </c>
      <c r="D21" s="304">
        <v>137</v>
      </c>
      <c r="E21" s="304">
        <v>189</v>
      </c>
      <c r="F21" s="3">
        <v>143</v>
      </c>
      <c r="G21" s="3">
        <v>184</v>
      </c>
      <c r="H21" s="4">
        <v>134</v>
      </c>
      <c r="I21" s="94"/>
      <c r="J21" s="94"/>
    </row>
    <row r="22" spans="1:10" x14ac:dyDescent="0.2">
      <c r="A22" s="79"/>
      <c r="B22" s="101" t="s">
        <v>72</v>
      </c>
      <c r="C22" s="102" t="s">
        <v>74</v>
      </c>
      <c r="D22" s="3">
        <v>81</v>
      </c>
      <c r="E22" s="3">
        <v>104</v>
      </c>
      <c r="F22" s="3">
        <v>63</v>
      </c>
      <c r="G22" s="3">
        <v>89</v>
      </c>
      <c r="H22" s="4">
        <v>30</v>
      </c>
      <c r="I22" s="94"/>
      <c r="J22" s="94"/>
    </row>
    <row r="23" spans="1:10" x14ac:dyDescent="0.2">
      <c r="A23" s="79"/>
      <c r="B23" s="101" t="s">
        <v>75</v>
      </c>
      <c r="C23" s="102" t="s">
        <v>76</v>
      </c>
      <c r="D23" s="3">
        <v>55</v>
      </c>
      <c r="E23" s="3">
        <v>85</v>
      </c>
      <c r="F23" s="3">
        <v>79</v>
      </c>
      <c r="G23" s="3">
        <v>94</v>
      </c>
      <c r="H23" s="4">
        <v>103</v>
      </c>
      <c r="I23" s="94"/>
      <c r="J23" s="94"/>
    </row>
    <row r="24" spans="1:10" x14ac:dyDescent="0.2">
      <c r="A24" s="79"/>
      <c r="B24" s="97" t="s">
        <v>77</v>
      </c>
      <c r="C24" s="88" t="s">
        <v>78</v>
      </c>
      <c r="D24" s="3">
        <v>270</v>
      </c>
      <c r="E24" s="3">
        <v>253</v>
      </c>
      <c r="F24" s="3">
        <v>235</v>
      </c>
      <c r="G24" s="3">
        <v>239</v>
      </c>
      <c r="H24" s="4">
        <v>274</v>
      </c>
      <c r="I24" s="94"/>
      <c r="J24" s="94"/>
    </row>
    <row r="25" spans="1:10" x14ac:dyDescent="0.2">
      <c r="A25" s="79"/>
      <c r="B25" s="97" t="s">
        <v>86</v>
      </c>
      <c r="C25" s="88" t="s">
        <v>80</v>
      </c>
      <c r="D25" s="304">
        <v>151</v>
      </c>
      <c r="E25" s="304">
        <v>168</v>
      </c>
      <c r="F25" s="3">
        <v>196</v>
      </c>
      <c r="G25" s="3">
        <v>188</v>
      </c>
      <c r="H25" s="4">
        <v>181</v>
      </c>
      <c r="I25" s="94"/>
      <c r="J25" s="94"/>
    </row>
    <row r="26" spans="1:10" x14ac:dyDescent="0.2">
      <c r="A26" s="79"/>
      <c r="B26" s="97" t="s">
        <v>81</v>
      </c>
      <c r="C26" s="88" t="s">
        <v>82</v>
      </c>
      <c r="D26" s="3">
        <v>334</v>
      </c>
      <c r="E26" s="3">
        <v>318</v>
      </c>
      <c r="F26" s="3">
        <v>335</v>
      </c>
      <c r="G26" s="3">
        <v>291</v>
      </c>
      <c r="H26" s="4">
        <v>280</v>
      </c>
      <c r="I26" s="94"/>
      <c r="J26" s="94"/>
    </row>
    <row r="27" spans="1:10" s="310" customFormat="1" ht="15.5" thickBot="1" x14ac:dyDescent="0.25">
      <c r="A27" s="53"/>
      <c r="B27" s="390" t="s">
        <v>87</v>
      </c>
      <c r="C27" s="379" t="s">
        <v>88</v>
      </c>
      <c r="D27" s="105">
        <v>1340</v>
      </c>
      <c r="E27" s="307">
        <v>1384</v>
      </c>
      <c r="F27" s="105">
        <v>1367</v>
      </c>
      <c r="G27" s="105">
        <v>1308</v>
      </c>
      <c r="H27" s="308">
        <v>1262</v>
      </c>
      <c r="I27" s="309"/>
      <c r="J27" s="309"/>
    </row>
    <row r="28" spans="1:10" x14ac:dyDescent="0.2">
      <c r="B28" s="129"/>
      <c r="D28" s="312"/>
      <c r="E28" s="312"/>
      <c r="F28" s="312"/>
      <c r="G28" s="312"/>
      <c r="H28" s="312"/>
      <c r="I28" s="312"/>
      <c r="J28" s="312"/>
    </row>
    <row r="29" spans="1:10" x14ac:dyDescent="0.2">
      <c r="A29" s="79"/>
      <c r="B29" s="80" t="s">
        <v>89</v>
      </c>
      <c r="C29" s="81" t="s">
        <v>90</v>
      </c>
      <c r="D29" s="111"/>
      <c r="E29" s="111"/>
      <c r="F29" s="111"/>
      <c r="G29" s="111"/>
      <c r="H29" s="111"/>
      <c r="I29" s="94"/>
      <c r="J29" s="94"/>
    </row>
    <row r="30" spans="1:10" x14ac:dyDescent="0.2">
      <c r="A30" s="79"/>
      <c r="B30" s="87" t="s">
        <v>68</v>
      </c>
      <c r="C30" s="88" t="s">
        <v>69</v>
      </c>
      <c r="D30" s="304">
        <v>-3</v>
      </c>
      <c r="E30" s="304">
        <v>-12</v>
      </c>
      <c r="F30" s="3">
        <v>-4</v>
      </c>
      <c r="G30" s="3">
        <v>0</v>
      </c>
      <c r="H30" s="4">
        <v>-1</v>
      </c>
      <c r="I30" s="94"/>
      <c r="J30" s="94"/>
    </row>
    <row r="31" spans="1:10" x14ac:dyDescent="0.2">
      <c r="A31" s="79"/>
      <c r="B31" s="97" t="s">
        <v>70</v>
      </c>
      <c r="C31" s="88" t="s">
        <v>71</v>
      </c>
      <c r="D31" s="304">
        <v>10</v>
      </c>
      <c r="E31" s="304">
        <v>-1</v>
      </c>
      <c r="F31" s="3">
        <v>6</v>
      </c>
      <c r="G31" s="3">
        <v>3</v>
      </c>
      <c r="H31" s="4">
        <v>0</v>
      </c>
      <c r="I31" s="94"/>
      <c r="J31" s="94"/>
    </row>
    <row r="32" spans="1:10" x14ac:dyDescent="0.2">
      <c r="A32" s="79"/>
      <c r="B32" s="97" t="s">
        <v>72</v>
      </c>
      <c r="C32" s="88" t="s">
        <v>73</v>
      </c>
      <c r="D32" s="304">
        <v>3</v>
      </c>
      <c r="E32" s="304">
        <v>-5</v>
      </c>
      <c r="F32" s="3">
        <v>-29</v>
      </c>
      <c r="G32" s="3">
        <v>-5</v>
      </c>
      <c r="H32" s="4">
        <v>-1</v>
      </c>
      <c r="I32" s="94"/>
      <c r="J32" s="94"/>
    </row>
    <row r="33" spans="1:16" x14ac:dyDescent="0.2">
      <c r="A33" s="79"/>
      <c r="B33" s="97" t="s">
        <v>77</v>
      </c>
      <c r="C33" s="88" t="s">
        <v>78</v>
      </c>
      <c r="D33" s="304">
        <v>15</v>
      </c>
      <c r="E33" s="304">
        <v>10</v>
      </c>
      <c r="F33" s="3">
        <v>7</v>
      </c>
      <c r="G33" s="3">
        <v>10</v>
      </c>
      <c r="H33" s="4">
        <v>12</v>
      </c>
      <c r="I33" s="94"/>
      <c r="J33" s="94"/>
    </row>
    <row r="34" spans="1:16" x14ac:dyDescent="0.2">
      <c r="A34" s="79"/>
      <c r="B34" s="97" t="s">
        <v>86</v>
      </c>
      <c r="C34" s="88" t="s">
        <v>80</v>
      </c>
      <c r="D34" s="304">
        <v>0</v>
      </c>
      <c r="E34" s="304">
        <v>5</v>
      </c>
      <c r="F34" s="3">
        <v>8</v>
      </c>
      <c r="G34" s="3">
        <v>10</v>
      </c>
      <c r="H34" s="4">
        <v>7</v>
      </c>
      <c r="I34" s="94"/>
      <c r="J34" s="94"/>
    </row>
    <row r="35" spans="1:16" x14ac:dyDescent="0.2">
      <c r="A35" s="79"/>
      <c r="B35" s="97" t="s">
        <v>81</v>
      </c>
      <c r="C35" s="88" t="s">
        <v>82</v>
      </c>
      <c r="D35" s="3">
        <v>11</v>
      </c>
      <c r="E35" s="3">
        <v>13</v>
      </c>
      <c r="F35" s="3">
        <v>-16</v>
      </c>
      <c r="G35" s="3">
        <v>8</v>
      </c>
      <c r="H35" s="4">
        <v>9</v>
      </c>
      <c r="I35" s="94"/>
      <c r="J35" s="94"/>
    </row>
    <row r="36" spans="1:16" s="310" customFormat="1" ht="15.5" thickBot="1" x14ac:dyDescent="0.25">
      <c r="A36" s="53"/>
      <c r="B36" s="390" t="s">
        <v>91</v>
      </c>
      <c r="C36" s="379" t="s">
        <v>92</v>
      </c>
      <c r="D36" s="105">
        <v>36</v>
      </c>
      <c r="E36" s="307">
        <v>10</v>
      </c>
      <c r="F36" s="105">
        <v>-28</v>
      </c>
      <c r="G36" s="105">
        <v>26</v>
      </c>
      <c r="H36" s="308">
        <v>26</v>
      </c>
      <c r="I36" s="309"/>
      <c r="J36" s="309"/>
    </row>
    <row r="37" spans="1:16" x14ac:dyDescent="0.2">
      <c r="A37" s="313"/>
      <c r="B37" s="313"/>
      <c r="C37" s="314"/>
      <c r="D37" s="315"/>
    </row>
    <row r="38" spans="1:16" x14ac:dyDescent="0.2">
      <c r="A38" s="313"/>
      <c r="B38" s="313"/>
      <c r="C38" s="314"/>
      <c r="D38" s="315"/>
      <c r="P38" s="51" t="s">
        <v>124</v>
      </c>
    </row>
    <row r="39" spans="1:16" ht="15" customHeight="1" x14ac:dyDescent="0.2">
      <c r="A39" s="79"/>
      <c r="B39" s="316"/>
      <c r="C39" s="54"/>
      <c r="D39" s="317" t="s">
        <v>4</v>
      </c>
      <c r="E39" s="317" t="s">
        <v>5</v>
      </c>
      <c r="F39" s="318" t="s">
        <v>6</v>
      </c>
      <c r="G39" s="192" t="s">
        <v>7</v>
      </c>
      <c r="H39" s="192" t="s">
        <v>9</v>
      </c>
      <c r="I39" s="367"/>
      <c r="J39" s="351" t="s">
        <v>59</v>
      </c>
      <c r="K39" s="60"/>
      <c r="L39" s="60"/>
      <c r="M39" s="61" t="s">
        <v>7</v>
      </c>
      <c r="N39" s="62" t="s">
        <v>9</v>
      </c>
      <c r="O39" s="60"/>
      <c r="P39" s="63" t="s">
        <v>8</v>
      </c>
    </row>
    <row r="40" spans="1:16" ht="14.5" customHeight="1" x14ac:dyDescent="0.2">
      <c r="A40" s="64"/>
      <c r="B40" s="64"/>
      <c r="C40" s="319"/>
      <c r="D40" s="67" t="s">
        <v>11</v>
      </c>
      <c r="E40" s="320" t="s">
        <v>11</v>
      </c>
      <c r="F40" s="320" t="s">
        <v>11</v>
      </c>
      <c r="G40" s="142" t="s">
        <v>11</v>
      </c>
      <c r="H40" s="68" t="s">
        <v>120</v>
      </c>
      <c r="I40" s="361"/>
      <c r="J40" s="69" t="s">
        <v>121</v>
      </c>
      <c r="K40" s="60"/>
      <c r="L40" s="60"/>
      <c r="M40" s="70" t="s">
        <v>13</v>
      </c>
      <c r="N40" s="71" t="s">
        <v>13</v>
      </c>
      <c r="O40" s="60"/>
      <c r="P40" s="72" t="s">
        <v>13</v>
      </c>
    </row>
    <row r="41" spans="1:16" ht="18.75" customHeight="1" x14ac:dyDescent="0.2">
      <c r="A41" s="49"/>
      <c r="B41" s="73" t="s">
        <v>93</v>
      </c>
      <c r="C41" s="73" t="s">
        <v>94</v>
      </c>
      <c r="D41" s="75" t="s">
        <v>14</v>
      </c>
      <c r="E41" s="321" t="s">
        <v>14</v>
      </c>
      <c r="F41" s="321" t="s">
        <v>14</v>
      </c>
      <c r="G41" s="147" t="s">
        <v>14</v>
      </c>
      <c r="H41" s="76" t="s">
        <v>122</v>
      </c>
      <c r="I41" s="362"/>
      <c r="J41" s="77" t="s">
        <v>123</v>
      </c>
      <c r="K41" s="60"/>
      <c r="L41" s="60"/>
      <c r="M41" s="426" t="s">
        <v>15</v>
      </c>
      <c r="N41" s="426"/>
      <c r="O41" s="60"/>
      <c r="P41" s="150"/>
    </row>
    <row r="42" spans="1:16" x14ac:dyDescent="0.2">
      <c r="A42" s="313"/>
      <c r="B42" s="80" t="s">
        <v>66</v>
      </c>
      <c r="C42" s="81" t="s">
        <v>67</v>
      </c>
      <c r="D42" s="82"/>
      <c r="E42" s="82"/>
      <c r="F42" s="82"/>
      <c r="G42" s="82"/>
      <c r="H42" s="82"/>
      <c r="I42" s="303"/>
      <c r="J42" s="352"/>
      <c r="K42" s="84"/>
      <c r="L42" s="84"/>
      <c r="M42" s="85"/>
      <c r="N42" s="85"/>
      <c r="O42" s="84"/>
      <c r="P42" s="86"/>
    </row>
    <row r="43" spans="1:16" s="322" customFormat="1" ht="15.75" customHeight="1" x14ac:dyDescent="0.2">
      <c r="B43" s="323" t="s">
        <v>70</v>
      </c>
      <c r="C43" s="324" t="s">
        <v>71</v>
      </c>
      <c r="D43" s="325">
        <v>213</v>
      </c>
      <c r="E43" s="326">
        <v>127</v>
      </c>
      <c r="F43" s="325">
        <v>176</v>
      </c>
      <c r="G43" s="327">
        <v>216</v>
      </c>
      <c r="H43" s="363">
        <v>190</v>
      </c>
      <c r="I43" s="333"/>
      <c r="J43" s="353">
        <f>H43-G43</f>
        <v>-26</v>
      </c>
      <c r="M43" s="329">
        <v>66</v>
      </c>
      <c r="N43" s="365">
        <v>49</v>
      </c>
      <c r="P43" s="328">
        <f>N43-M43</f>
        <v>-17</v>
      </c>
    </row>
    <row r="44" spans="1:16" s="322" customFormat="1" ht="15.75" customHeight="1" x14ac:dyDescent="0.2">
      <c r="B44" s="330" t="s">
        <v>77</v>
      </c>
      <c r="C44" s="324" t="s">
        <v>95</v>
      </c>
      <c r="D44" s="331">
        <v>271</v>
      </c>
      <c r="E44" s="326">
        <v>298</v>
      </c>
      <c r="F44" s="331">
        <v>351</v>
      </c>
      <c r="G44" s="332">
        <v>304</v>
      </c>
      <c r="H44" s="364">
        <v>320</v>
      </c>
      <c r="I44" s="333"/>
      <c r="J44" s="354">
        <f>H44-G44</f>
        <v>16</v>
      </c>
      <c r="M44" s="322">
        <v>88</v>
      </c>
      <c r="N44" s="366">
        <v>91</v>
      </c>
      <c r="P44" s="333">
        <f t="shared" ref="P44:P47" si="0">N44-M44</f>
        <v>3</v>
      </c>
    </row>
    <row r="45" spans="1:16" s="322" customFormat="1" ht="15.75" customHeight="1" x14ac:dyDescent="0.2">
      <c r="B45" s="330" t="s">
        <v>86</v>
      </c>
      <c r="C45" s="324" t="s">
        <v>96</v>
      </c>
      <c r="D45" s="331">
        <v>135</v>
      </c>
      <c r="E45" s="326">
        <v>108</v>
      </c>
      <c r="F45" s="331">
        <v>169</v>
      </c>
      <c r="G45" s="332">
        <v>116</v>
      </c>
      <c r="H45" s="364">
        <v>90</v>
      </c>
      <c r="I45" s="333"/>
      <c r="J45" s="354">
        <f>H45-G45</f>
        <v>-26</v>
      </c>
      <c r="M45" s="322">
        <v>48</v>
      </c>
      <c r="N45" s="366">
        <v>22</v>
      </c>
      <c r="P45" s="333">
        <f t="shared" si="0"/>
        <v>-26</v>
      </c>
    </row>
    <row r="46" spans="1:16" s="322" customFormat="1" ht="15.75" customHeight="1" x14ac:dyDescent="0.2">
      <c r="B46" s="330" t="s">
        <v>81</v>
      </c>
      <c r="C46" s="324" t="s">
        <v>97</v>
      </c>
      <c r="D46" s="331">
        <v>380</v>
      </c>
      <c r="E46" s="326">
        <v>271</v>
      </c>
      <c r="F46" s="331">
        <v>275</v>
      </c>
      <c r="G46" s="332">
        <v>264</v>
      </c>
      <c r="H46" s="364">
        <v>260</v>
      </c>
      <c r="I46" s="333"/>
      <c r="J46" s="354">
        <f>H46-G46</f>
        <v>-4</v>
      </c>
      <c r="M46" s="322">
        <v>48</v>
      </c>
      <c r="N46" s="366">
        <v>55</v>
      </c>
      <c r="P46" s="333">
        <f t="shared" si="0"/>
        <v>7</v>
      </c>
    </row>
    <row r="47" spans="1:16" s="335" customFormat="1" ht="15.75" customHeight="1" thickBot="1" x14ac:dyDescent="0.25">
      <c r="A47" s="334"/>
      <c r="B47" s="390" t="s">
        <v>83</v>
      </c>
      <c r="C47" s="379" t="s">
        <v>84</v>
      </c>
      <c r="D47" s="391">
        <v>999</v>
      </c>
      <c r="E47" s="392">
        <v>804</v>
      </c>
      <c r="F47" s="391">
        <v>971</v>
      </c>
      <c r="G47" s="393">
        <v>902</v>
      </c>
      <c r="H47" s="394">
        <f>SUM(H43:H46)</f>
        <v>860</v>
      </c>
      <c r="I47" s="395"/>
      <c r="J47" s="396">
        <f>H47-G47</f>
        <v>-42</v>
      </c>
      <c r="K47" s="397"/>
      <c r="L47" s="397"/>
      <c r="M47" s="398">
        <f>SUM(M43:M46)</f>
        <v>250</v>
      </c>
      <c r="N47" s="399">
        <f>SUM(N43:N46)</f>
        <v>217</v>
      </c>
      <c r="O47" s="397"/>
      <c r="P47" s="400">
        <f t="shared" si="0"/>
        <v>-33</v>
      </c>
    </row>
    <row r="48" spans="1:16" x14ac:dyDescent="0.2">
      <c r="B48" s="129"/>
      <c r="D48" s="336"/>
      <c r="E48" s="336"/>
      <c r="F48" s="336"/>
      <c r="G48" s="336"/>
      <c r="H48" s="336"/>
      <c r="I48" s="336"/>
      <c r="J48" s="355"/>
      <c r="P48" s="336"/>
    </row>
    <row r="49" spans="1:16" x14ac:dyDescent="0.2">
      <c r="A49" s="313"/>
      <c r="B49" s="80" t="s">
        <v>37</v>
      </c>
      <c r="C49" s="81" t="s">
        <v>85</v>
      </c>
      <c r="D49" s="337"/>
      <c r="E49" s="337"/>
      <c r="F49" s="337"/>
      <c r="G49" s="337"/>
      <c r="H49" s="338"/>
      <c r="I49" s="368"/>
      <c r="J49" s="356"/>
      <c r="M49" s="339"/>
      <c r="N49" s="339"/>
      <c r="P49" s="338"/>
    </row>
    <row r="50" spans="1:16" s="322" customFormat="1" ht="15.75" customHeight="1" x14ac:dyDescent="0.2">
      <c r="B50" s="323" t="s">
        <v>70</v>
      </c>
      <c r="C50" s="324" t="s">
        <v>71</v>
      </c>
      <c r="D50" s="325">
        <v>231</v>
      </c>
      <c r="E50" s="326">
        <v>166</v>
      </c>
      <c r="F50" s="325">
        <v>145</v>
      </c>
      <c r="G50" s="327">
        <v>156</v>
      </c>
      <c r="H50" s="363">
        <v>180</v>
      </c>
      <c r="I50" s="333"/>
      <c r="J50" s="353">
        <f>H50-G50</f>
        <v>24</v>
      </c>
      <c r="M50" s="329">
        <v>36</v>
      </c>
      <c r="N50" s="365">
        <v>40</v>
      </c>
      <c r="P50" s="328">
        <f t="shared" ref="P50:P54" si="1">N50-M50</f>
        <v>4</v>
      </c>
    </row>
    <row r="51" spans="1:16" s="322" customFormat="1" ht="15.75" customHeight="1" x14ac:dyDescent="0.2">
      <c r="B51" s="330" t="s">
        <v>77</v>
      </c>
      <c r="C51" s="324" t="s">
        <v>95</v>
      </c>
      <c r="D51" s="331">
        <v>275</v>
      </c>
      <c r="E51" s="326">
        <v>280</v>
      </c>
      <c r="F51" s="331">
        <v>315</v>
      </c>
      <c r="G51" s="332">
        <v>325</v>
      </c>
      <c r="H51" s="364">
        <v>300</v>
      </c>
      <c r="I51" s="333"/>
      <c r="J51" s="354">
        <f>H51-G51</f>
        <v>-25</v>
      </c>
      <c r="M51" s="322">
        <v>72</v>
      </c>
      <c r="N51" s="366">
        <v>60</v>
      </c>
      <c r="P51" s="333">
        <f t="shared" si="1"/>
        <v>-12</v>
      </c>
    </row>
    <row r="52" spans="1:16" s="322" customFormat="1" ht="15.75" customHeight="1" x14ac:dyDescent="0.2">
      <c r="B52" s="330" t="s">
        <v>86</v>
      </c>
      <c r="C52" s="324" t="s">
        <v>96</v>
      </c>
      <c r="D52" s="331">
        <v>120</v>
      </c>
      <c r="E52" s="326">
        <v>117</v>
      </c>
      <c r="F52" s="331">
        <v>139</v>
      </c>
      <c r="G52" s="332">
        <v>138</v>
      </c>
      <c r="H52" s="364">
        <v>110</v>
      </c>
      <c r="I52" s="333"/>
      <c r="J52" s="354">
        <f>H52-G52</f>
        <v>-28</v>
      </c>
      <c r="M52" s="322">
        <v>35</v>
      </c>
      <c r="N52" s="366">
        <v>28</v>
      </c>
      <c r="P52" s="333">
        <f t="shared" si="1"/>
        <v>-7</v>
      </c>
    </row>
    <row r="53" spans="1:16" s="322" customFormat="1" ht="15.75" customHeight="1" x14ac:dyDescent="0.2">
      <c r="B53" s="330" t="s">
        <v>81</v>
      </c>
      <c r="C53" s="324" t="s">
        <v>97</v>
      </c>
      <c r="D53" s="331">
        <v>317</v>
      </c>
      <c r="E53" s="326">
        <v>275</v>
      </c>
      <c r="F53" s="331">
        <v>264</v>
      </c>
      <c r="G53" s="332">
        <v>262</v>
      </c>
      <c r="H53" s="364">
        <v>260</v>
      </c>
      <c r="I53" s="333"/>
      <c r="J53" s="354">
        <f>H53-G53</f>
        <v>-2</v>
      </c>
      <c r="M53" s="322">
        <v>52</v>
      </c>
      <c r="N53" s="366">
        <v>76</v>
      </c>
      <c r="P53" s="333">
        <f t="shared" si="1"/>
        <v>24</v>
      </c>
    </row>
    <row r="54" spans="1:16" s="335" customFormat="1" ht="15.75" customHeight="1" thickBot="1" x14ac:dyDescent="0.25">
      <c r="A54" s="334"/>
      <c r="B54" s="390" t="s">
        <v>87</v>
      </c>
      <c r="C54" s="379" t="s">
        <v>88</v>
      </c>
      <c r="D54" s="391">
        <v>943</v>
      </c>
      <c r="E54" s="392">
        <v>838</v>
      </c>
      <c r="F54" s="391">
        <v>863</v>
      </c>
      <c r="G54" s="393">
        <v>882</v>
      </c>
      <c r="H54" s="394">
        <f>SUM(H50:H53)</f>
        <v>850</v>
      </c>
      <c r="I54" s="395"/>
      <c r="J54" s="396">
        <f>H54-G54</f>
        <v>-32</v>
      </c>
      <c r="K54" s="397"/>
      <c r="L54" s="397"/>
      <c r="M54" s="398">
        <f>SUM(M50:M53)</f>
        <v>195</v>
      </c>
      <c r="N54" s="399">
        <f>SUM(N50:N53)</f>
        <v>204</v>
      </c>
      <c r="O54" s="397"/>
      <c r="P54" s="400">
        <f t="shared" si="1"/>
        <v>9</v>
      </c>
    </row>
    <row r="55" spans="1:16" x14ac:dyDescent="0.2">
      <c r="B55" s="129"/>
      <c r="D55" s="336"/>
      <c r="E55" s="336"/>
      <c r="F55" s="336"/>
      <c r="G55" s="336"/>
      <c r="H55" s="336"/>
      <c r="I55" s="336"/>
      <c r="J55" s="355"/>
      <c r="P55" s="336"/>
    </row>
    <row r="56" spans="1:16" x14ac:dyDescent="0.2">
      <c r="A56" s="313"/>
      <c r="B56" s="80" t="s">
        <v>89</v>
      </c>
      <c r="C56" s="81" t="s">
        <v>90</v>
      </c>
      <c r="D56" s="337"/>
      <c r="E56" s="337"/>
      <c r="F56" s="337"/>
      <c r="G56" s="337"/>
      <c r="H56" s="340"/>
      <c r="I56" s="369"/>
      <c r="J56" s="357"/>
      <c r="M56" s="341"/>
      <c r="N56" s="341"/>
      <c r="P56" s="340"/>
    </row>
    <row r="57" spans="1:16" s="322" customFormat="1" ht="15.75" customHeight="1" x14ac:dyDescent="0.2">
      <c r="B57" s="323" t="s">
        <v>70</v>
      </c>
      <c r="C57" s="324" t="s">
        <v>71</v>
      </c>
      <c r="D57" s="325">
        <v>6</v>
      </c>
      <c r="E57" s="326">
        <v>3</v>
      </c>
      <c r="F57" s="325">
        <v>-0.36</v>
      </c>
      <c r="G57" s="327">
        <v>5</v>
      </c>
      <c r="H57" s="365">
        <v>3.5</v>
      </c>
      <c r="J57" s="358">
        <f>H57-G57</f>
        <v>-1.5</v>
      </c>
      <c r="M57" s="329">
        <v>1</v>
      </c>
      <c r="N57" s="365">
        <v>2</v>
      </c>
      <c r="P57" s="329">
        <f t="shared" ref="P57:P61" si="2">N57-M57</f>
        <v>1</v>
      </c>
    </row>
    <row r="58" spans="1:16" s="322" customFormat="1" ht="15.75" customHeight="1" x14ac:dyDescent="0.2">
      <c r="B58" s="330" t="s">
        <v>77</v>
      </c>
      <c r="C58" s="324" t="s">
        <v>95</v>
      </c>
      <c r="D58" s="331">
        <v>9</v>
      </c>
      <c r="E58" s="326">
        <v>13</v>
      </c>
      <c r="F58" s="331">
        <v>14</v>
      </c>
      <c r="G58" s="332">
        <v>22</v>
      </c>
      <c r="H58" s="366">
        <v>12</v>
      </c>
      <c r="J58" s="359">
        <f>H58-G58</f>
        <v>-10</v>
      </c>
      <c r="M58" s="322">
        <v>3</v>
      </c>
      <c r="N58" s="366">
        <v>-1</v>
      </c>
      <c r="P58" s="322">
        <f t="shared" si="2"/>
        <v>-4</v>
      </c>
    </row>
    <row r="59" spans="1:16" s="322" customFormat="1" ht="15.75" customHeight="1" x14ac:dyDescent="0.2">
      <c r="B59" s="330" t="s">
        <v>86</v>
      </c>
      <c r="C59" s="324" t="s">
        <v>96</v>
      </c>
      <c r="D59" s="331">
        <v>4</v>
      </c>
      <c r="E59" s="326">
        <v>4</v>
      </c>
      <c r="F59" s="331">
        <v>-1</v>
      </c>
      <c r="G59" s="332">
        <v>3</v>
      </c>
      <c r="H59" s="366">
        <v>6</v>
      </c>
      <c r="J59" s="359">
        <f>H59-G59</f>
        <v>3</v>
      </c>
      <c r="M59" s="322">
        <v>0</v>
      </c>
      <c r="N59" s="366">
        <v>-1</v>
      </c>
      <c r="P59" s="322">
        <f t="shared" si="2"/>
        <v>-1</v>
      </c>
    </row>
    <row r="60" spans="1:16" s="322" customFormat="1" ht="15.75" customHeight="1" x14ac:dyDescent="0.2">
      <c r="B60" s="330" t="s">
        <v>81</v>
      </c>
      <c r="C60" s="324" t="s">
        <v>97</v>
      </c>
      <c r="D60" s="331">
        <v>-14</v>
      </c>
      <c r="E60" s="326">
        <v>4</v>
      </c>
      <c r="F60" s="331">
        <v>9</v>
      </c>
      <c r="G60" s="332">
        <v>4</v>
      </c>
      <c r="H60" s="366">
        <v>4.5</v>
      </c>
      <c r="J60" s="359">
        <f>H60-G60</f>
        <v>0.5</v>
      </c>
      <c r="M60" s="322">
        <v>-2</v>
      </c>
      <c r="N60" s="366">
        <v>1</v>
      </c>
      <c r="P60" s="322">
        <f t="shared" si="2"/>
        <v>3</v>
      </c>
    </row>
    <row r="61" spans="1:16" s="335" customFormat="1" ht="15.75" customHeight="1" thickBot="1" x14ac:dyDescent="0.25">
      <c r="B61" s="390" t="s">
        <v>91</v>
      </c>
      <c r="C61" s="379" t="s">
        <v>92</v>
      </c>
      <c r="D61" s="391">
        <v>5</v>
      </c>
      <c r="E61" s="392">
        <v>24</v>
      </c>
      <c r="F61" s="391">
        <v>22</v>
      </c>
      <c r="G61" s="393">
        <v>34</v>
      </c>
      <c r="H61" s="399">
        <f>SUM(H57:H60)</f>
        <v>26</v>
      </c>
      <c r="I61" s="401"/>
      <c r="J61" s="402">
        <f>H61-G61</f>
        <v>-8</v>
      </c>
      <c r="K61" s="397"/>
      <c r="L61" s="397"/>
      <c r="M61" s="398">
        <f>SUM(M57:M60)</f>
        <v>2</v>
      </c>
      <c r="N61" s="399">
        <f>SUM(N57:N60)</f>
        <v>1</v>
      </c>
      <c r="O61" s="397"/>
      <c r="P61" s="398">
        <f t="shared" si="2"/>
        <v>-1</v>
      </c>
    </row>
    <row r="62" spans="1:16" x14ac:dyDescent="0.2">
      <c r="B62" s="313"/>
      <c r="C62" s="314"/>
      <c r="D62" s="315"/>
    </row>
    <row r="63" spans="1:16" x14ac:dyDescent="0.2">
      <c r="B63" s="129" t="s">
        <v>98</v>
      </c>
    </row>
    <row r="64" spans="1:16" x14ac:dyDescent="0.2">
      <c r="B64" s="128" t="s">
        <v>99</v>
      </c>
    </row>
    <row r="65" spans="2:2" x14ac:dyDescent="0.2">
      <c r="B65" s="128" t="s">
        <v>100</v>
      </c>
    </row>
    <row r="66" spans="2:2" x14ac:dyDescent="0.2">
      <c r="B66" s="128" t="s">
        <v>45</v>
      </c>
    </row>
    <row r="67" spans="2:2" x14ac:dyDescent="0.2">
      <c r="B67" s="128"/>
    </row>
    <row r="68" spans="2:2" x14ac:dyDescent="0.2">
      <c r="B68" s="129"/>
    </row>
    <row r="69" spans="2:2" x14ac:dyDescent="0.2">
      <c r="B69" s="128"/>
    </row>
    <row r="70" spans="2:2" x14ac:dyDescent="0.2">
      <c r="B70" s="128"/>
    </row>
    <row r="71" spans="2:2" x14ac:dyDescent="0.2">
      <c r="B71" s="128"/>
    </row>
    <row r="72" spans="2:2" x14ac:dyDescent="0.2">
      <c r="B72" s="128"/>
    </row>
  </sheetData>
  <mergeCells count="1">
    <mergeCell ref="M41:N41"/>
  </mergeCells>
  <phoneticPr fontId="5"/>
  <conditionalFormatting sqref="A3:B7">
    <cfRule type="containsErrors" dxfId="41" priority="78">
      <formula>ISERROR(A3)</formula>
    </cfRule>
  </conditionalFormatting>
  <conditionalFormatting sqref="A29:D38">
    <cfRule type="containsErrors" dxfId="40" priority="67">
      <formula>ISERROR(A29)</formula>
    </cfRule>
  </conditionalFormatting>
  <conditionalFormatting sqref="A39:E42">
    <cfRule type="containsErrors" dxfId="39" priority="75">
      <formula>ISERROR(A39)</formula>
    </cfRule>
  </conditionalFormatting>
  <conditionalFormatting sqref="A56:G56">
    <cfRule type="containsErrors" dxfId="38" priority="31">
      <formula>ISERROR(A56)</formula>
    </cfRule>
  </conditionalFormatting>
  <conditionalFormatting sqref="B8:B17">
    <cfRule type="containsErrors" dxfId="37" priority="71">
      <formula>ISERROR(B8)</formula>
    </cfRule>
  </conditionalFormatting>
  <conditionalFormatting sqref="B19:B28">
    <cfRule type="containsErrors" dxfId="36" priority="68">
      <formula>ISERROR(B19)</formula>
    </cfRule>
  </conditionalFormatting>
  <conditionalFormatting sqref="B43:B48">
    <cfRule type="containsErrors" dxfId="35" priority="64">
      <formula>ISERROR(B43)</formula>
    </cfRule>
  </conditionalFormatting>
  <conditionalFormatting sqref="B50:B55">
    <cfRule type="containsErrors" dxfId="34" priority="63">
      <formula>ISERROR(B50)</formula>
    </cfRule>
  </conditionalFormatting>
  <conditionalFormatting sqref="B63:B72">
    <cfRule type="containsErrors" dxfId="33" priority="57">
      <formula>ISERROR(B63)</formula>
    </cfRule>
  </conditionalFormatting>
  <conditionalFormatting sqref="B1:C2">
    <cfRule type="containsErrors" dxfId="32" priority="85">
      <formula>ISERROR(B1)</formula>
    </cfRule>
  </conditionalFormatting>
  <conditionalFormatting sqref="B57:G61">
    <cfRule type="containsErrors" dxfId="31" priority="62">
      <formula>ISERROR(B57)</formula>
    </cfRule>
  </conditionalFormatting>
  <conditionalFormatting sqref="C3:C6">
    <cfRule type="containsErrors" dxfId="30" priority="77">
      <formula>ISERROR(C3)</formula>
    </cfRule>
  </conditionalFormatting>
  <conditionalFormatting sqref="C43:E47">
    <cfRule type="containsErrors" dxfId="29" priority="84">
      <formula>ISERROR(C43)</formula>
    </cfRule>
  </conditionalFormatting>
  <conditionalFormatting sqref="C7:I16 A8:A16 A18:I18 A43:A47 A49:G49 A50:A54 C50:G54 B62:D62">
    <cfRule type="containsErrors" dxfId="28" priority="131">
      <formula>ISERROR(A7)</formula>
    </cfRule>
  </conditionalFormatting>
  <conditionalFormatting sqref="C19:I27">
    <cfRule type="containsErrors" dxfId="27" priority="81">
      <formula>ISERROR(C19)</formula>
    </cfRule>
  </conditionalFormatting>
  <conditionalFormatting sqref="D4:I6">
    <cfRule type="containsErrors" dxfId="26" priority="55">
      <formula>ISERROR(D4)</formula>
    </cfRule>
  </conditionalFormatting>
  <conditionalFormatting sqref="F39:J47">
    <cfRule type="containsErrors" dxfId="25" priority="1">
      <formula>ISERROR(F39)</formula>
    </cfRule>
  </conditionalFormatting>
  <conditionalFormatting sqref="J4:J16 J18:J27 A19:A27 E29:J36 H49:J54 H56:J61">
    <cfRule type="containsErrors" dxfId="24" priority="122">
      <formula>ISERROR(A4)</formula>
    </cfRule>
  </conditionalFormatting>
  <conditionalFormatting sqref="M39:N40 M41">
    <cfRule type="containsErrors" dxfId="23" priority="14">
      <formula>ISERROR(M39)</formula>
    </cfRule>
  </conditionalFormatting>
  <conditionalFormatting sqref="M42:N47">
    <cfRule type="containsErrors" dxfId="22" priority="8">
      <formula>ISERROR(M42)</formula>
    </cfRule>
  </conditionalFormatting>
  <conditionalFormatting sqref="M49:N54 M56:N61">
    <cfRule type="containsErrors" dxfId="21" priority="9">
      <formula>ISERROR(M49)</formula>
    </cfRule>
  </conditionalFormatting>
  <conditionalFormatting sqref="P39:P47">
    <cfRule type="containsErrors" dxfId="20" priority="5">
      <formula>ISERROR(P39)</formula>
    </cfRule>
  </conditionalFormatting>
  <conditionalFormatting sqref="P49:P54 P56:P61">
    <cfRule type="containsErrors" dxfId="19" priority="6">
      <formula>ISERROR(P49)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U63"/>
  <sheetViews>
    <sheetView showGridLines="0" tabSelected="1" topLeftCell="A16" zoomScale="85" zoomScaleNormal="85" zoomScaleSheetLayoutView="70" workbookViewId="0">
      <selection activeCell="G2" sqref="G2"/>
    </sheetView>
  </sheetViews>
  <sheetFormatPr defaultColWidth="9" defaultRowHeight="15" x14ac:dyDescent="0.2"/>
  <cols>
    <col min="1" max="1" width="1.6328125" style="48" customWidth="1"/>
    <col min="2" max="2" width="54.453125" style="48" customWidth="1"/>
    <col min="3" max="3" width="20.36328125" style="130" customWidth="1"/>
    <col min="4" max="8" width="11.6328125" style="48" customWidth="1"/>
    <col min="9" max="9" width="1.6328125" style="48" customWidth="1"/>
    <col min="10" max="10" width="11.6328125" style="48" customWidth="1"/>
    <col min="11" max="12" width="1.6328125" style="48" customWidth="1"/>
    <col min="13" max="14" width="9" style="48"/>
    <col min="15" max="15" width="1.6328125" style="48" customWidth="1"/>
    <col min="16" max="16384" width="9" style="48"/>
  </cols>
  <sheetData>
    <row r="1" spans="1:16" s="40" customFormat="1" ht="40" customHeight="1" x14ac:dyDescent="0.2">
      <c r="B1" s="41" t="s">
        <v>101</v>
      </c>
      <c r="C1" s="42"/>
      <c r="D1" s="43"/>
    </row>
    <row r="2" spans="1:16" s="40" customFormat="1" ht="40" customHeight="1" x14ac:dyDescent="0.2">
      <c r="B2" s="41" t="s">
        <v>102</v>
      </c>
      <c r="C2" s="44"/>
      <c r="D2" s="43"/>
    </row>
    <row r="3" spans="1:16" ht="9.75" customHeight="1" x14ac:dyDescent="0.2">
      <c r="A3" s="45"/>
      <c r="B3" s="46"/>
      <c r="C3" s="47"/>
    </row>
    <row r="4" spans="1:16" ht="13.5" customHeight="1" x14ac:dyDescent="0.2">
      <c r="A4" s="49"/>
      <c r="B4" s="50"/>
      <c r="C4" s="50"/>
      <c r="J4" s="51"/>
      <c r="P4" s="51" t="s">
        <v>124</v>
      </c>
    </row>
    <row r="5" spans="1:16" ht="15" customHeight="1" x14ac:dyDescent="0.2">
      <c r="A5" s="52"/>
      <c r="B5" s="53"/>
      <c r="C5" s="54"/>
      <c r="D5" s="55" t="s">
        <v>4</v>
      </c>
      <c r="E5" s="55" t="s">
        <v>5</v>
      </c>
      <c r="F5" s="56" t="s">
        <v>6</v>
      </c>
      <c r="G5" s="57" t="s">
        <v>7</v>
      </c>
      <c r="H5" s="57" t="s">
        <v>9</v>
      </c>
      <c r="I5" s="58"/>
      <c r="J5" s="59" t="s">
        <v>8</v>
      </c>
      <c r="K5" s="58"/>
      <c r="L5" s="60"/>
      <c r="M5" s="61" t="s">
        <v>7</v>
      </c>
      <c r="N5" s="62" t="s">
        <v>9</v>
      </c>
      <c r="O5" s="60"/>
      <c r="P5" s="63" t="s">
        <v>8</v>
      </c>
    </row>
    <row r="6" spans="1:16" ht="15" customHeight="1" x14ac:dyDescent="0.2">
      <c r="A6" s="64"/>
      <c r="B6" s="65"/>
      <c r="C6" s="65"/>
      <c r="D6" s="66" t="s">
        <v>11</v>
      </c>
      <c r="E6" s="67" t="s">
        <v>11</v>
      </c>
      <c r="F6" s="67" t="s">
        <v>11</v>
      </c>
      <c r="G6" s="68" t="s">
        <v>11</v>
      </c>
      <c r="H6" s="68" t="s">
        <v>120</v>
      </c>
      <c r="I6" s="361"/>
      <c r="J6" s="69" t="s">
        <v>121</v>
      </c>
      <c r="K6" s="58"/>
      <c r="L6" s="60"/>
      <c r="M6" s="70" t="s">
        <v>13</v>
      </c>
      <c r="N6" s="71" t="s">
        <v>13</v>
      </c>
      <c r="O6" s="60"/>
      <c r="P6" s="72" t="s">
        <v>13</v>
      </c>
    </row>
    <row r="7" spans="1:16" ht="15" customHeight="1" x14ac:dyDescent="0.2">
      <c r="A7" s="49"/>
      <c r="B7" s="73" t="s">
        <v>93</v>
      </c>
      <c r="C7" s="73" t="s">
        <v>94</v>
      </c>
      <c r="D7" s="74" t="s">
        <v>14</v>
      </c>
      <c r="E7" s="75" t="s">
        <v>14</v>
      </c>
      <c r="F7" s="75" t="s">
        <v>103</v>
      </c>
      <c r="G7" s="76" t="s">
        <v>14</v>
      </c>
      <c r="H7" s="76" t="s">
        <v>122</v>
      </c>
      <c r="I7" s="362"/>
      <c r="J7" s="77" t="s">
        <v>123</v>
      </c>
      <c r="K7" s="78"/>
      <c r="L7" s="60"/>
      <c r="M7" s="426" t="s">
        <v>15</v>
      </c>
      <c r="N7" s="426"/>
      <c r="O7" s="60"/>
      <c r="P7" s="150"/>
    </row>
    <row r="8" spans="1:16" x14ac:dyDescent="0.2">
      <c r="A8" s="79"/>
      <c r="B8" s="80" t="s">
        <v>66</v>
      </c>
      <c r="C8" s="81" t="s">
        <v>67</v>
      </c>
      <c r="D8" s="82"/>
      <c r="E8" s="82"/>
      <c r="F8" s="82"/>
      <c r="G8" s="82"/>
      <c r="H8" s="82"/>
      <c r="J8" s="83"/>
      <c r="L8" s="84"/>
      <c r="M8" s="85"/>
      <c r="N8" s="85"/>
      <c r="O8" s="84"/>
      <c r="P8" s="86"/>
    </row>
    <row r="9" spans="1:16" x14ac:dyDescent="0.2">
      <c r="A9" s="79"/>
      <c r="B9" s="87" t="s">
        <v>104</v>
      </c>
      <c r="C9" s="88" t="s">
        <v>105</v>
      </c>
      <c r="D9" s="89">
        <v>282</v>
      </c>
      <c r="E9" s="90">
        <v>298</v>
      </c>
      <c r="F9" s="90">
        <v>256</v>
      </c>
      <c r="G9" s="91">
        <v>238</v>
      </c>
      <c r="H9" s="305">
        <v>220</v>
      </c>
      <c r="I9" s="92"/>
      <c r="J9" s="93">
        <f t="shared" ref="J9:J15" si="0">H9-G9</f>
        <v>-18</v>
      </c>
      <c r="K9" s="92"/>
      <c r="M9" s="95">
        <v>24</v>
      </c>
      <c r="N9" s="370">
        <v>14</v>
      </c>
      <c r="P9" s="94">
        <f>N9-M9</f>
        <v>-10</v>
      </c>
    </row>
    <row r="10" spans="1:16" x14ac:dyDescent="0.2">
      <c r="A10" s="79"/>
      <c r="B10" s="97" t="s">
        <v>72</v>
      </c>
      <c r="C10" s="88" t="s">
        <v>73</v>
      </c>
      <c r="D10" s="98">
        <v>221</v>
      </c>
      <c r="E10" s="99">
        <v>49</v>
      </c>
      <c r="F10" s="99">
        <v>152</v>
      </c>
      <c r="G10" s="91">
        <v>237</v>
      </c>
      <c r="H10" s="4">
        <v>240</v>
      </c>
      <c r="I10" s="92"/>
      <c r="J10" s="100">
        <f t="shared" si="0"/>
        <v>3</v>
      </c>
      <c r="K10" s="92"/>
      <c r="M10" s="95">
        <v>85</v>
      </c>
      <c r="N10" s="371">
        <v>36</v>
      </c>
      <c r="P10" s="94">
        <f t="shared" ref="P10:P14" si="1">N10-M10</f>
        <v>-49</v>
      </c>
    </row>
    <row r="11" spans="1:16" x14ac:dyDescent="0.2">
      <c r="A11" s="79"/>
      <c r="B11" s="101" t="s">
        <v>72</v>
      </c>
      <c r="C11" s="102" t="s">
        <v>74</v>
      </c>
      <c r="D11" s="98">
        <v>80</v>
      </c>
      <c r="E11" s="99">
        <v>31</v>
      </c>
      <c r="F11" s="99">
        <v>41</v>
      </c>
      <c r="G11" s="91">
        <v>86</v>
      </c>
      <c r="H11" s="91">
        <v>70</v>
      </c>
      <c r="I11" s="92"/>
      <c r="J11" s="100">
        <f t="shared" si="0"/>
        <v>-16</v>
      </c>
      <c r="K11" s="92"/>
      <c r="M11" s="95">
        <v>50</v>
      </c>
      <c r="N11" s="371">
        <v>12</v>
      </c>
      <c r="P11" s="103">
        <f t="shared" si="1"/>
        <v>-38</v>
      </c>
    </row>
    <row r="12" spans="1:16" x14ac:dyDescent="0.2">
      <c r="A12" s="79"/>
      <c r="B12" s="101" t="s">
        <v>75</v>
      </c>
      <c r="C12" s="102" t="s">
        <v>76</v>
      </c>
      <c r="D12" s="98">
        <v>139</v>
      </c>
      <c r="E12" s="99">
        <v>17</v>
      </c>
      <c r="F12" s="99">
        <v>111</v>
      </c>
      <c r="G12" s="91">
        <v>151</v>
      </c>
      <c r="H12" s="91">
        <v>170</v>
      </c>
      <c r="I12" s="92"/>
      <c r="J12" s="100">
        <f t="shared" si="0"/>
        <v>19</v>
      </c>
      <c r="K12" s="92"/>
      <c r="M12" s="95">
        <v>35</v>
      </c>
      <c r="N12" s="371">
        <v>24</v>
      </c>
      <c r="P12" s="103">
        <f t="shared" si="1"/>
        <v>-11</v>
      </c>
    </row>
    <row r="13" spans="1:16" x14ac:dyDescent="0.2">
      <c r="A13" s="79"/>
      <c r="B13" s="97" t="s">
        <v>106</v>
      </c>
      <c r="C13" s="88" t="s">
        <v>107</v>
      </c>
      <c r="D13" s="89">
        <v>21</v>
      </c>
      <c r="E13" s="90">
        <v>15</v>
      </c>
      <c r="F13" s="90">
        <v>12</v>
      </c>
      <c r="G13" s="104">
        <v>33</v>
      </c>
      <c r="H13" s="4">
        <v>50</v>
      </c>
      <c r="I13" s="92"/>
      <c r="J13" s="100">
        <f t="shared" si="0"/>
        <v>17</v>
      </c>
      <c r="K13" s="92"/>
      <c r="M13" s="95">
        <v>11</v>
      </c>
      <c r="N13" s="371">
        <v>1</v>
      </c>
      <c r="P13" s="94">
        <f t="shared" si="1"/>
        <v>-10</v>
      </c>
    </row>
    <row r="14" spans="1:16" x14ac:dyDescent="0.2">
      <c r="A14" s="79"/>
      <c r="B14" s="97" t="s">
        <v>108</v>
      </c>
      <c r="C14" s="88" t="s">
        <v>109</v>
      </c>
      <c r="D14" s="98">
        <v>17</v>
      </c>
      <c r="E14" s="99">
        <v>7</v>
      </c>
      <c r="F14" s="99">
        <v>10</v>
      </c>
      <c r="G14" s="104">
        <v>254</v>
      </c>
      <c r="H14" s="4">
        <v>110</v>
      </c>
      <c r="I14" s="92"/>
      <c r="J14" s="100">
        <f t="shared" si="0"/>
        <v>-144</v>
      </c>
      <c r="K14" s="92"/>
      <c r="M14" s="95">
        <v>2</v>
      </c>
      <c r="N14" s="371">
        <v>107</v>
      </c>
      <c r="P14" s="94">
        <f t="shared" si="1"/>
        <v>105</v>
      </c>
    </row>
    <row r="15" spans="1:16" s="407" customFormat="1" ht="15.5" thickBot="1" x14ac:dyDescent="0.25">
      <c r="A15" s="171"/>
      <c r="B15" s="390" t="s">
        <v>83</v>
      </c>
      <c r="C15" s="379" t="s">
        <v>84</v>
      </c>
      <c r="D15" s="37">
        <v>541</v>
      </c>
      <c r="E15" s="403">
        <v>369</v>
      </c>
      <c r="F15" s="403">
        <v>430</v>
      </c>
      <c r="G15" s="404">
        <v>762</v>
      </c>
      <c r="H15" s="38">
        <f>SUM(H9:H14)-SUM(H11:H12)</f>
        <v>620</v>
      </c>
      <c r="I15" s="405"/>
      <c r="J15" s="165">
        <f t="shared" si="0"/>
        <v>-142</v>
      </c>
      <c r="K15" s="405"/>
      <c r="L15" s="406"/>
      <c r="M15" s="107">
        <f>SUM(M9:M14)-SUM(M11:M12)</f>
        <v>122</v>
      </c>
      <c r="N15" s="372">
        <f>SUM(N9:N14)-SUM(N11:N12)</f>
        <v>158</v>
      </c>
      <c r="O15" s="406"/>
      <c r="P15" s="39">
        <f>N15-M15</f>
        <v>36</v>
      </c>
    </row>
    <row r="16" spans="1:16" x14ac:dyDescent="0.2">
      <c r="A16" s="79"/>
      <c r="B16" s="108"/>
      <c r="C16" s="109"/>
      <c r="D16" s="94"/>
      <c r="E16" s="94"/>
      <c r="F16" s="94"/>
      <c r="G16" s="94"/>
      <c r="H16" s="94"/>
      <c r="I16" s="92"/>
      <c r="J16" s="110"/>
      <c r="K16" s="92"/>
      <c r="M16" s="95"/>
      <c r="N16" s="96"/>
      <c r="P16" s="94"/>
    </row>
    <row r="17" spans="1:21" x14ac:dyDescent="0.2">
      <c r="A17" s="79"/>
      <c r="B17" s="80" t="s">
        <v>37</v>
      </c>
      <c r="C17" s="81" t="s">
        <v>85</v>
      </c>
      <c r="D17" s="111"/>
      <c r="E17" s="111"/>
      <c r="F17" s="111"/>
      <c r="G17" s="111"/>
      <c r="H17" s="111"/>
      <c r="I17" s="92"/>
      <c r="J17" s="112"/>
      <c r="K17" s="92"/>
      <c r="M17" s="113"/>
      <c r="N17" s="114"/>
      <c r="P17" s="111"/>
    </row>
    <row r="18" spans="1:21" x14ac:dyDescent="0.2">
      <c r="A18" s="79"/>
      <c r="B18" s="87" t="s">
        <v>104</v>
      </c>
      <c r="C18" s="88" t="s">
        <v>105</v>
      </c>
      <c r="D18" s="115">
        <v>243</v>
      </c>
      <c r="E18" s="116">
        <v>253</v>
      </c>
      <c r="F18" s="115">
        <v>230</v>
      </c>
      <c r="G18" s="117">
        <v>247</v>
      </c>
      <c r="H18" s="305">
        <v>235</v>
      </c>
      <c r="I18" s="92"/>
      <c r="J18" s="93">
        <f t="shared" ref="J18:J24" si="2">H18-G18</f>
        <v>-12</v>
      </c>
      <c r="K18" s="92"/>
      <c r="M18" s="118">
        <v>65</v>
      </c>
      <c r="N18" s="370">
        <v>54</v>
      </c>
      <c r="P18" s="5">
        <f t="shared" ref="P18:P23" si="3">N18-M18</f>
        <v>-11</v>
      </c>
    </row>
    <row r="19" spans="1:21" x14ac:dyDescent="0.2">
      <c r="A19" s="79"/>
      <c r="B19" s="97" t="s">
        <v>72</v>
      </c>
      <c r="C19" s="88" t="s">
        <v>73</v>
      </c>
      <c r="D19" s="98">
        <v>143</v>
      </c>
      <c r="E19" s="120">
        <v>184</v>
      </c>
      <c r="F19" s="98">
        <v>134</v>
      </c>
      <c r="G19" s="91">
        <v>188</v>
      </c>
      <c r="H19" s="4">
        <v>210</v>
      </c>
      <c r="I19" s="92"/>
      <c r="J19" s="100">
        <f t="shared" si="2"/>
        <v>22</v>
      </c>
      <c r="K19" s="92"/>
      <c r="M19" s="95">
        <v>29</v>
      </c>
      <c r="N19" s="371">
        <v>30</v>
      </c>
      <c r="P19" s="94">
        <f t="shared" si="3"/>
        <v>1</v>
      </c>
    </row>
    <row r="20" spans="1:21" x14ac:dyDescent="0.2">
      <c r="A20" s="79"/>
      <c r="B20" s="101" t="s">
        <v>72</v>
      </c>
      <c r="C20" s="102" t="s">
        <v>74</v>
      </c>
      <c r="D20" s="98">
        <v>63</v>
      </c>
      <c r="E20" s="120">
        <v>89</v>
      </c>
      <c r="F20" s="98">
        <v>30</v>
      </c>
      <c r="G20" s="91">
        <v>57</v>
      </c>
      <c r="H20" s="91">
        <v>65</v>
      </c>
      <c r="I20" s="92"/>
      <c r="J20" s="100">
        <f t="shared" si="2"/>
        <v>8</v>
      </c>
      <c r="K20" s="92"/>
      <c r="M20" s="95">
        <v>6</v>
      </c>
      <c r="N20" s="371">
        <v>9</v>
      </c>
      <c r="P20" s="103">
        <f t="shared" si="3"/>
        <v>3</v>
      </c>
    </row>
    <row r="21" spans="1:21" x14ac:dyDescent="0.2">
      <c r="A21" s="79"/>
      <c r="B21" s="101" t="s">
        <v>75</v>
      </c>
      <c r="C21" s="102" t="s">
        <v>76</v>
      </c>
      <c r="D21" s="98">
        <v>79</v>
      </c>
      <c r="E21" s="120">
        <v>94</v>
      </c>
      <c r="F21" s="98">
        <v>103</v>
      </c>
      <c r="G21" s="91">
        <v>131</v>
      </c>
      <c r="H21" s="91">
        <v>145</v>
      </c>
      <c r="I21" s="92"/>
      <c r="J21" s="100">
        <f t="shared" si="2"/>
        <v>14</v>
      </c>
      <c r="K21" s="92"/>
      <c r="M21" s="95">
        <v>23</v>
      </c>
      <c r="N21" s="371">
        <v>21</v>
      </c>
      <c r="P21" s="103">
        <f t="shared" si="3"/>
        <v>-2</v>
      </c>
    </row>
    <row r="22" spans="1:21" x14ac:dyDescent="0.2">
      <c r="A22" s="79"/>
      <c r="B22" s="97" t="s">
        <v>106</v>
      </c>
      <c r="C22" s="88" t="s">
        <v>107</v>
      </c>
      <c r="D22" s="89">
        <v>20</v>
      </c>
      <c r="E22" s="116">
        <v>17</v>
      </c>
      <c r="F22" s="89">
        <v>19</v>
      </c>
      <c r="G22" s="91">
        <v>20</v>
      </c>
      <c r="H22" s="4">
        <v>45</v>
      </c>
      <c r="I22" s="92"/>
      <c r="J22" s="100">
        <f t="shared" si="2"/>
        <v>25</v>
      </c>
      <c r="K22" s="92"/>
      <c r="M22" s="95">
        <v>4</v>
      </c>
      <c r="N22" s="371">
        <v>9</v>
      </c>
      <c r="P22" s="94">
        <f t="shared" si="3"/>
        <v>5</v>
      </c>
    </row>
    <row r="23" spans="1:21" x14ac:dyDescent="0.2">
      <c r="A23" s="79"/>
      <c r="B23" s="97" t="s">
        <v>108</v>
      </c>
      <c r="C23" s="88" t="s">
        <v>109</v>
      </c>
      <c r="D23" s="98">
        <v>18</v>
      </c>
      <c r="E23" s="120">
        <v>16</v>
      </c>
      <c r="F23" s="98">
        <v>16</v>
      </c>
      <c r="G23" s="91">
        <v>10</v>
      </c>
      <c r="H23" s="4">
        <v>80</v>
      </c>
      <c r="I23" s="92"/>
      <c r="J23" s="100">
        <f t="shared" si="2"/>
        <v>70</v>
      </c>
      <c r="K23" s="92"/>
      <c r="M23" s="95">
        <v>1</v>
      </c>
      <c r="N23" s="371">
        <v>2</v>
      </c>
      <c r="P23" s="94">
        <f t="shared" si="3"/>
        <v>1</v>
      </c>
    </row>
    <row r="24" spans="1:21" s="407" customFormat="1" ht="15.5" thickBot="1" x14ac:dyDescent="0.25">
      <c r="A24" s="171"/>
      <c r="B24" s="390" t="s">
        <v>87</v>
      </c>
      <c r="C24" s="379" t="s">
        <v>88</v>
      </c>
      <c r="D24" s="37">
        <v>424</v>
      </c>
      <c r="E24" s="39">
        <v>470</v>
      </c>
      <c r="F24" s="37">
        <v>399</v>
      </c>
      <c r="G24" s="408">
        <v>466</v>
      </c>
      <c r="H24" s="38">
        <f>SUM(H18:H23)-SUM(H20:H21)</f>
        <v>570</v>
      </c>
      <c r="I24" s="405"/>
      <c r="J24" s="165">
        <f t="shared" si="2"/>
        <v>104</v>
      </c>
      <c r="K24" s="405"/>
      <c r="L24" s="406"/>
      <c r="M24" s="107">
        <f>SUM(M18:M23)-SUM(M20:M21)</f>
        <v>99</v>
      </c>
      <c r="N24" s="372">
        <f>SUM(N18:N23)-SUM(N20:N21)</f>
        <v>95</v>
      </c>
      <c r="O24" s="406"/>
      <c r="P24" s="39">
        <f>N24-M24</f>
        <v>-4</v>
      </c>
    </row>
    <row r="25" spans="1:21" x14ac:dyDescent="0.2">
      <c r="A25" s="79"/>
      <c r="B25" s="108"/>
      <c r="C25" s="109"/>
      <c r="D25" s="94"/>
      <c r="E25" s="94"/>
      <c r="F25" s="94"/>
      <c r="G25" s="95"/>
      <c r="H25" s="94"/>
      <c r="I25" s="92"/>
      <c r="J25" s="110"/>
      <c r="K25" s="92"/>
      <c r="M25" s="95"/>
      <c r="N25" s="96"/>
      <c r="P25" s="94"/>
    </row>
    <row r="26" spans="1:21" x14ac:dyDescent="0.2">
      <c r="A26" s="79"/>
      <c r="B26" s="80" t="s">
        <v>89</v>
      </c>
      <c r="C26" s="81" t="s">
        <v>90</v>
      </c>
      <c r="D26" s="111"/>
      <c r="E26" s="111"/>
      <c r="F26" s="111"/>
      <c r="G26" s="111"/>
      <c r="H26" s="111"/>
      <c r="I26" s="92"/>
      <c r="J26" s="121"/>
      <c r="K26" s="92"/>
      <c r="M26" s="113"/>
      <c r="N26" s="114"/>
      <c r="P26" s="111"/>
    </row>
    <row r="27" spans="1:21" x14ac:dyDescent="0.2">
      <c r="A27" s="79"/>
      <c r="B27" s="87" t="s">
        <v>104</v>
      </c>
      <c r="C27" s="88" t="s">
        <v>105</v>
      </c>
      <c r="D27" s="115">
        <v>-4</v>
      </c>
      <c r="E27" s="116">
        <v>2</v>
      </c>
      <c r="F27" s="115">
        <v>1</v>
      </c>
      <c r="G27" s="117">
        <v>-7</v>
      </c>
      <c r="H27" s="305">
        <v>2</v>
      </c>
      <c r="I27" s="92"/>
      <c r="J27" s="93">
        <f>H27-G27</f>
        <v>9</v>
      </c>
      <c r="K27" s="92"/>
      <c r="M27" s="118">
        <v>-3</v>
      </c>
      <c r="N27" s="370">
        <v>-3</v>
      </c>
      <c r="P27" s="5">
        <f t="shared" ref="P27:P30" si="4">N27-M27</f>
        <v>0</v>
      </c>
    </row>
    <row r="28" spans="1:21" x14ac:dyDescent="0.3">
      <c r="A28" s="79"/>
      <c r="B28" s="97" t="s">
        <v>72</v>
      </c>
      <c r="C28" s="88" t="s">
        <v>73</v>
      </c>
      <c r="D28" s="89">
        <v>-29</v>
      </c>
      <c r="E28" s="116">
        <v>-5</v>
      </c>
      <c r="F28" s="89">
        <v>-1</v>
      </c>
      <c r="G28" s="91">
        <v>10</v>
      </c>
      <c r="H28" s="4">
        <v>7</v>
      </c>
      <c r="I28" s="92"/>
      <c r="J28" s="100">
        <f>H28-G28</f>
        <v>-3</v>
      </c>
      <c r="K28" s="92"/>
      <c r="M28" s="95">
        <v>-1</v>
      </c>
      <c r="N28" s="373" t="s">
        <v>42</v>
      </c>
      <c r="P28" s="94">
        <f t="shared" si="4"/>
        <v>1</v>
      </c>
      <c r="Q28" s="122"/>
      <c r="R28" s="123"/>
      <c r="S28" s="123"/>
      <c r="T28" s="123"/>
      <c r="U28" s="123"/>
    </row>
    <row r="29" spans="1:21" x14ac:dyDescent="0.3">
      <c r="A29" s="79"/>
      <c r="B29" s="97" t="s">
        <v>106</v>
      </c>
      <c r="C29" s="88" t="s">
        <v>107</v>
      </c>
      <c r="D29" s="89">
        <v>1</v>
      </c>
      <c r="E29" s="116">
        <v>1</v>
      </c>
      <c r="F29" s="89">
        <v>3</v>
      </c>
      <c r="G29" s="91">
        <v>2</v>
      </c>
      <c r="H29" s="4">
        <v>3</v>
      </c>
      <c r="I29" s="92"/>
      <c r="J29" s="100">
        <f>H29-G29</f>
        <v>1</v>
      </c>
      <c r="K29" s="92"/>
      <c r="M29" s="124" t="s">
        <v>118</v>
      </c>
      <c r="N29" s="373" t="s">
        <v>42</v>
      </c>
      <c r="P29" s="94">
        <f t="shared" si="4"/>
        <v>0</v>
      </c>
      <c r="Q29" s="125"/>
      <c r="R29" s="126"/>
      <c r="S29" s="126"/>
      <c r="T29" s="126"/>
      <c r="U29" s="126"/>
    </row>
    <row r="30" spans="1:21" x14ac:dyDescent="0.3">
      <c r="A30" s="79"/>
      <c r="B30" s="97" t="s">
        <v>108</v>
      </c>
      <c r="C30" s="88" t="s">
        <v>109</v>
      </c>
      <c r="D30" s="89">
        <v>-1</v>
      </c>
      <c r="E30" s="116">
        <v>4</v>
      </c>
      <c r="F30" s="89">
        <v>1</v>
      </c>
      <c r="G30" s="104">
        <v>-1</v>
      </c>
      <c r="H30" s="4">
        <v>0</v>
      </c>
      <c r="I30" s="92"/>
      <c r="J30" s="100">
        <f>H30-G30</f>
        <v>1</v>
      </c>
      <c r="K30" s="92"/>
      <c r="M30" s="95">
        <v>-1</v>
      </c>
      <c r="N30" s="371">
        <v>-1</v>
      </c>
      <c r="P30" s="94">
        <f t="shared" si="4"/>
        <v>0</v>
      </c>
      <c r="Q30" s="125"/>
      <c r="R30" s="126"/>
      <c r="S30" s="126"/>
      <c r="T30" s="126"/>
      <c r="U30" s="126"/>
    </row>
    <row r="31" spans="1:21" s="407" customFormat="1" ht="15.5" thickBot="1" x14ac:dyDescent="0.35">
      <c r="A31" s="171"/>
      <c r="B31" s="390" t="s">
        <v>91</v>
      </c>
      <c r="C31" s="379" t="s">
        <v>92</v>
      </c>
      <c r="D31" s="409">
        <v>-33</v>
      </c>
      <c r="E31" s="410">
        <v>2</v>
      </c>
      <c r="F31" s="409">
        <v>4</v>
      </c>
      <c r="G31" s="408">
        <v>4</v>
      </c>
      <c r="H31" s="38">
        <f>SUM(H27:H30)</f>
        <v>12</v>
      </c>
      <c r="I31" s="405"/>
      <c r="J31" s="165">
        <f>H31-G31</f>
        <v>8</v>
      </c>
      <c r="K31" s="405"/>
      <c r="L31" s="406"/>
      <c r="M31" s="107">
        <v>-6</v>
      </c>
      <c r="N31" s="372">
        <v>-5</v>
      </c>
      <c r="O31" s="406"/>
      <c r="P31" s="39">
        <f>N31-M31</f>
        <v>1</v>
      </c>
      <c r="Q31" s="122"/>
      <c r="R31" s="126"/>
      <c r="S31" s="126"/>
      <c r="T31" s="126"/>
      <c r="U31" s="126"/>
    </row>
    <row r="32" spans="1:21" x14ac:dyDescent="0.2">
      <c r="A32" s="79"/>
      <c r="B32" s="79"/>
      <c r="C32" s="127"/>
    </row>
    <row r="33" spans="1:16" x14ac:dyDescent="0.2">
      <c r="A33" s="79"/>
      <c r="B33" s="128" t="s">
        <v>44</v>
      </c>
      <c r="C33" s="127"/>
    </row>
    <row r="34" spans="1:16" x14ac:dyDescent="0.2">
      <c r="A34" s="79"/>
      <c r="B34" s="128"/>
      <c r="C34" s="127"/>
    </row>
    <row r="35" spans="1:16" x14ac:dyDescent="0.2">
      <c r="B35" s="129" t="s">
        <v>110</v>
      </c>
    </row>
    <row r="36" spans="1:16" x14ac:dyDescent="0.2">
      <c r="B36" s="129" t="s">
        <v>111</v>
      </c>
    </row>
    <row r="37" spans="1:16" x14ac:dyDescent="0.2">
      <c r="B37" s="129"/>
    </row>
    <row r="38" spans="1:16" x14ac:dyDescent="0.2">
      <c r="B38" s="129" t="s">
        <v>112</v>
      </c>
    </row>
    <row r="39" spans="1:16" x14ac:dyDescent="0.2">
      <c r="B39" s="128" t="s">
        <v>113</v>
      </c>
    </row>
    <row r="40" spans="1:16" x14ac:dyDescent="0.2">
      <c r="B40" s="131"/>
    </row>
    <row r="41" spans="1:16" x14ac:dyDescent="0.2">
      <c r="B41" s="128"/>
      <c r="C41" s="128"/>
      <c r="P41" s="128"/>
    </row>
    <row r="42" spans="1:16" x14ac:dyDescent="0.2">
      <c r="B42" s="128"/>
      <c r="C42" s="128"/>
      <c r="P42" s="128"/>
    </row>
    <row r="43" spans="1:16" x14ac:dyDescent="0.2">
      <c r="B43" s="128"/>
      <c r="C43" s="128"/>
      <c r="E43" s="128"/>
      <c r="J43" s="128"/>
      <c r="P43" s="128"/>
    </row>
    <row r="44" spans="1:16" x14ac:dyDescent="0.2">
      <c r="B44" s="128"/>
      <c r="C44" s="128"/>
      <c r="E44" s="128"/>
      <c r="J44" s="128"/>
      <c r="P44" s="128"/>
    </row>
    <row r="45" spans="1:16" x14ac:dyDescent="0.2">
      <c r="B45" s="132"/>
    </row>
    <row r="46" spans="1:16" x14ac:dyDescent="0.2">
      <c r="B46" s="128" t="s">
        <v>45</v>
      </c>
    </row>
    <row r="47" spans="1:16" x14ac:dyDescent="0.2">
      <c r="B47" s="128"/>
    </row>
    <row r="48" spans="1:16" x14ac:dyDescent="0.2">
      <c r="B48" s="128" t="s">
        <v>114</v>
      </c>
    </row>
    <row r="49" spans="2:5" x14ac:dyDescent="0.2">
      <c r="B49" s="129" t="s">
        <v>115</v>
      </c>
    </row>
    <row r="50" spans="2:5" x14ac:dyDescent="0.2">
      <c r="B50" s="129"/>
    </row>
    <row r="51" spans="2:5" x14ac:dyDescent="0.2">
      <c r="B51" s="128" t="s">
        <v>116</v>
      </c>
    </row>
    <row r="52" spans="2:5" x14ac:dyDescent="0.2">
      <c r="B52" s="128" t="s">
        <v>117</v>
      </c>
    </row>
    <row r="53" spans="2:5" x14ac:dyDescent="0.2">
      <c r="B53" s="131"/>
    </row>
    <row r="54" spans="2:5" x14ac:dyDescent="0.2">
      <c r="B54" s="128"/>
    </row>
    <row r="55" spans="2:5" x14ac:dyDescent="0.2">
      <c r="B55" s="128"/>
      <c r="E55" s="128"/>
    </row>
    <row r="56" spans="2:5" x14ac:dyDescent="0.2">
      <c r="B56" s="128"/>
      <c r="E56" s="128"/>
    </row>
    <row r="57" spans="2:5" x14ac:dyDescent="0.2">
      <c r="B57" s="128"/>
    </row>
    <row r="58" spans="2:5" x14ac:dyDescent="0.2">
      <c r="B58" s="128"/>
    </row>
    <row r="59" spans="2:5" x14ac:dyDescent="0.2">
      <c r="B59" s="129"/>
    </row>
    <row r="60" spans="2:5" x14ac:dyDescent="0.2">
      <c r="B60" s="128"/>
    </row>
    <row r="61" spans="2:5" x14ac:dyDescent="0.2">
      <c r="B61" s="128"/>
    </row>
    <row r="62" spans="2:5" x14ac:dyDescent="0.2">
      <c r="B62" s="128"/>
    </row>
    <row r="63" spans="2:5" x14ac:dyDescent="0.2">
      <c r="B63" s="128"/>
    </row>
  </sheetData>
  <mergeCells count="1">
    <mergeCell ref="M7:N7"/>
  </mergeCells>
  <phoneticPr fontId="5"/>
  <conditionalFormatting sqref="A3:A7 P41:P44 E43:E44 J43:J44">
    <cfRule type="containsErrors" dxfId="18" priority="31">
      <formula>ISERROR(A3)</formula>
    </cfRule>
  </conditionalFormatting>
  <conditionalFormatting sqref="A8:B31">
    <cfRule type="containsErrors" dxfId="17" priority="25">
      <formula>ISERROR(A8)</formula>
    </cfRule>
  </conditionalFormatting>
  <conditionalFormatting sqref="A32:C32 A33 C33 A34:C34">
    <cfRule type="containsErrors" dxfId="16" priority="33">
      <formula>ISERROR(A32)</formula>
    </cfRule>
  </conditionalFormatting>
  <conditionalFormatting sqref="B4:B7">
    <cfRule type="containsErrors" dxfId="15" priority="29">
      <formula>ISERROR(B4)</formula>
    </cfRule>
  </conditionalFormatting>
  <conditionalFormatting sqref="B33:B34">
    <cfRule type="containsErrors" dxfId="14" priority="16">
      <formula>ISERROR(B33)</formula>
    </cfRule>
  </conditionalFormatting>
  <conditionalFormatting sqref="B39:B47">
    <cfRule type="containsErrors" dxfId="13" priority="15">
      <formula>ISERROR(B39)</formula>
    </cfRule>
  </conditionalFormatting>
  <conditionalFormatting sqref="B52:B63">
    <cfRule type="containsErrors" dxfId="12" priority="14">
      <formula>ISERROR(B52)</formula>
    </cfRule>
  </conditionalFormatting>
  <conditionalFormatting sqref="B1:C2">
    <cfRule type="containsErrors" dxfId="11" priority="30">
      <formula>ISERROR(B1)</formula>
    </cfRule>
  </conditionalFormatting>
  <conditionalFormatting sqref="C4:C31">
    <cfRule type="containsErrors" dxfId="10" priority="28">
      <formula>ISERROR(C4)</formula>
    </cfRule>
  </conditionalFormatting>
  <conditionalFormatting sqref="C41:C44">
    <cfRule type="containsErrors" dxfId="9" priority="17">
      <formula>ISERROR(C41)</formula>
    </cfRule>
  </conditionalFormatting>
  <conditionalFormatting sqref="D5:H5 D8:H31">
    <cfRule type="containsErrors" dxfId="8" priority="24">
      <formula>ISERROR(D5)</formula>
    </cfRule>
  </conditionalFormatting>
  <conditionalFormatting sqref="D6:I7">
    <cfRule type="containsErrors" dxfId="7" priority="2">
      <formula>ISERROR(D6)</formula>
    </cfRule>
  </conditionalFormatting>
  <conditionalFormatting sqref="E55:E56">
    <cfRule type="containsErrors" dxfId="6" priority="18">
      <formula>ISERROR(E55)</formula>
    </cfRule>
  </conditionalFormatting>
  <conditionalFormatting sqref="J5:J8">
    <cfRule type="containsErrors" dxfId="5" priority="1">
      <formula>ISERROR(J5)</formula>
    </cfRule>
  </conditionalFormatting>
  <conditionalFormatting sqref="J15:J16 J24:J26">
    <cfRule type="containsErrors" dxfId="4" priority="23">
      <formula>ISERROR(J15)</formula>
    </cfRule>
  </conditionalFormatting>
  <conditionalFormatting sqref="J31">
    <cfRule type="containsErrors" dxfId="3" priority="22">
      <formula>ISERROR(J31)</formula>
    </cfRule>
  </conditionalFormatting>
  <conditionalFormatting sqref="M5:N6 M7">
    <cfRule type="containsErrors" dxfId="2" priority="13">
      <formula>ISERROR(M5)</formula>
    </cfRule>
  </conditionalFormatting>
  <conditionalFormatting sqref="M8:N31">
    <cfRule type="containsErrors" dxfId="1" priority="5">
      <formula>ISERROR(M8)</formula>
    </cfRule>
  </conditionalFormatting>
  <conditionalFormatting sqref="P5:P31">
    <cfRule type="containsErrors" dxfId="0" priority="8">
      <formula>ISERROR(P5)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6" ma:contentTypeDescription="新しいドキュメントを作成します。" ma:contentTypeScope="" ma:versionID="bfde947773dd9d3d0ddeeed293031bb0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6e36094a9e0516fdc634e6090ca17ed3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85AF5-70D4-4429-AE00-EF67496FF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AD524B-D6C6-49B8-806A-B06CBF37FE8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9e705a9-9030-455b-a88a-34f27c47dab4"/>
    <ds:schemaRef ds:uri="http://schemas.microsoft.com/office/2006/documentManagement/types"/>
    <ds:schemaRef ds:uri="http://schemas.microsoft.com/office/infopath/2007/PartnerControls"/>
    <ds:schemaRef ds:uri="4f9b9f7a-5e71-4adf-83e2-c19cb7e8fd5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Matsumoto Sae</cp:lastModifiedBy>
  <cp:revision/>
  <cp:lastPrinted>2023-07-31T06:28:22Z</cp:lastPrinted>
  <dcterms:created xsi:type="dcterms:W3CDTF">2020-09-03T00:09:32Z</dcterms:created>
  <dcterms:modified xsi:type="dcterms:W3CDTF">2023-08-01T04:38:22Z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